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RELATORIOS GERENCIAS - OUT24 A MAI25\"/>
    </mc:Choice>
  </mc:AlternateContent>
  <xr:revisionPtr revIDLastSave="0" documentId="8_{B02317DC-D8FF-4B74-A8AE-8DB67919C4BF}" xr6:coauthVersionLast="47" xr6:coauthVersionMax="47" xr10:uidLastSave="{00000000-0000-0000-0000-000000000000}"/>
  <bookViews>
    <workbookView xWindow="-120" yWindow="-120" windowWidth="20730" windowHeight="11040" xr2:uid="{F28CAC8E-B8D6-44B8-86B9-F32B8986EC3E}"/>
  </bookViews>
  <sheets>
    <sheet name="Produção" sheetId="5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Desempenho!$A$1:$BJ$85</definedName>
    <definedName name="_xlnm.Print_Area" localSheetId="2">Efetividade!$A$1:$DQ$104</definedName>
    <definedName name="_xlnm.Print_Area" localSheetId="0">Produção!$B$1:$BS$295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Desempenho!$1:$9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287" i="5" l="1"/>
  <c r="AY281" i="5"/>
  <c r="AY275" i="5"/>
  <c r="AY269" i="5"/>
  <c r="AY263" i="5"/>
  <c r="AY243" i="5"/>
  <c r="AY228" i="5"/>
  <c r="AY214" i="5"/>
  <c r="AY176" i="5"/>
  <c r="AY171" i="5"/>
  <c r="AY166" i="5"/>
  <c r="AY157" i="5"/>
  <c r="AY130" i="5"/>
  <c r="AY118" i="5"/>
  <c r="AY117" i="5"/>
  <c r="AY116" i="5"/>
  <c r="AY115" i="5"/>
  <c r="AY114" i="5"/>
  <c r="AY113" i="5"/>
  <c r="AY112" i="5"/>
  <c r="AY111" i="5"/>
  <c r="AY110" i="5"/>
  <c r="AY109" i="5"/>
  <c r="AY108" i="5"/>
  <c r="AY107" i="5"/>
  <c r="AY106" i="5"/>
  <c r="AY105" i="5"/>
  <c r="AY104" i="5"/>
  <c r="AY103" i="5"/>
  <c r="AY100" i="5"/>
  <c r="AY78" i="5"/>
  <c r="AY59" i="5"/>
  <c r="AY37" i="5"/>
  <c r="AY27" i="5"/>
  <c r="AY22" i="5"/>
  <c r="AY21" i="5"/>
  <c r="AY10" i="5"/>
  <c r="AY32" i="5" s="1"/>
  <c r="AY9" i="5"/>
  <c r="AR100" i="5"/>
  <c r="AR80" i="5"/>
  <c r="AR59" i="5"/>
  <c r="AR39" i="5"/>
  <c r="AR37" i="5"/>
  <c r="AR32" i="5"/>
  <c r="AR27" i="5"/>
  <c r="AR23" i="5"/>
  <c r="AR21" i="5"/>
  <c r="AY271" i="5"/>
  <c r="AY138" i="5"/>
  <c r="AY277" i="5"/>
  <c r="AY23" i="5"/>
  <c r="AY102" i="5"/>
  <c r="BS287" i="5"/>
  <c r="BR287" i="5"/>
  <c r="BQ287" i="5"/>
  <c r="BP287" i="5"/>
  <c r="BO287" i="5"/>
  <c r="BN287" i="5"/>
  <c r="BM287" i="5"/>
  <c r="BL287" i="5"/>
  <c r="BK287" i="5"/>
  <c r="BJ287" i="5"/>
  <c r="BI287" i="5"/>
  <c r="BH287" i="5"/>
  <c r="BG287" i="5"/>
  <c r="BF287" i="5"/>
  <c r="BE287" i="5"/>
  <c r="BD287" i="5"/>
  <c r="BC287" i="5"/>
  <c r="BB287" i="5"/>
  <c r="BA287" i="5"/>
  <c r="AZ287" i="5"/>
  <c r="AX287" i="5"/>
  <c r="AW287" i="5"/>
  <c r="AV287" i="5"/>
  <c r="AU287" i="5"/>
  <c r="AT287" i="5"/>
  <c r="AQ287" i="5"/>
  <c r="AN287" i="5"/>
  <c r="AL287" i="5"/>
  <c r="AK287" i="5"/>
  <c r="AJ287" i="5"/>
  <c r="AI287" i="5"/>
  <c r="AH287" i="5"/>
  <c r="AG287" i="5"/>
  <c r="AF287" i="5"/>
  <c r="AE287" i="5"/>
  <c r="AD287" i="5"/>
  <c r="AC287" i="5"/>
  <c r="AB287" i="5"/>
  <c r="AA287" i="5"/>
  <c r="Z287" i="5"/>
  <c r="Y287" i="5"/>
  <c r="X287" i="5"/>
  <c r="W287" i="5"/>
  <c r="V287" i="5"/>
  <c r="U287" i="5"/>
  <c r="T287" i="5"/>
  <c r="S287" i="5"/>
  <c r="R287" i="5"/>
  <c r="P287" i="5"/>
  <c r="O287" i="5"/>
  <c r="N287" i="5"/>
  <c r="M287" i="5"/>
  <c r="L287" i="5"/>
  <c r="K287" i="5"/>
  <c r="J287" i="5"/>
  <c r="I287" i="5"/>
  <c r="H287" i="5"/>
  <c r="G287" i="5"/>
  <c r="F287" i="5"/>
  <c r="E287" i="5"/>
  <c r="C287" i="5"/>
  <c r="AS286" i="5"/>
  <c r="AS285" i="5"/>
  <c r="AS284" i="5"/>
  <c r="AQ283" i="5"/>
  <c r="AN283" i="5"/>
  <c r="C283" i="5"/>
  <c r="BS281" i="5"/>
  <c r="BR281" i="5"/>
  <c r="BQ281" i="5"/>
  <c r="BP281" i="5"/>
  <c r="BO281" i="5"/>
  <c r="BN281" i="5"/>
  <c r="BM281" i="5"/>
  <c r="BL281" i="5"/>
  <c r="BK281" i="5"/>
  <c r="BJ281" i="5"/>
  <c r="BI281" i="5"/>
  <c r="BH281" i="5"/>
  <c r="BG281" i="5"/>
  <c r="BF281" i="5"/>
  <c r="BE281" i="5"/>
  <c r="BD281" i="5"/>
  <c r="BC281" i="5"/>
  <c r="BB281" i="5"/>
  <c r="BA281" i="5"/>
  <c r="AZ281" i="5"/>
  <c r="AX281" i="5"/>
  <c r="AW281" i="5"/>
  <c r="AV281" i="5"/>
  <c r="AU281" i="5"/>
  <c r="AT281" i="5"/>
  <c r="AQ281" i="5"/>
  <c r="AN281" i="5"/>
  <c r="AL281" i="5"/>
  <c r="AK281" i="5"/>
  <c r="AJ281" i="5"/>
  <c r="AI281" i="5"/>
  <c r="AH281" i="5"/>
  <c r="AG281" i="5"/>
  <c r="AF281" i="5"/>
  <c r="AE281" i="5"/>
  <c r="AD281" i="5"/>
  <c r="AC281" i="5"/>
  <c r="AB281" i="5"/>
  <c r="AA281" i="5"/>
  <c r="Z281" i="5"/>
  <c r="Y281" i="5"/>
  <c r="X281" i="5"/>
  <c r="W281" i="5"/>
  <c r="V281" i="5"/>
  <c r="U281" i="5"/>
  <c r="T281" i="5"/>
  <c r="S281" i="5"/>
  <c r="R281" i="5"/>
  <c r="P281" i="5"/>
  <c r="O281" i="5"/>
  <c r="N281" i="5"/>
  <c r="M281" i="5"/>
  <c r="L281" i="5"/>
  <c r="K281" i="5"/>
  <c r="J281" i="5"/>
  <c r="I281" i="5"/>
  <c r="H281" i="5"/>
  <c r="G281" i="5"/>
  <c r="F281" i="5"/>
  <c r="E281" i="5"/>
  <c r="C281" i="5"/>
  <c r="AS280" i="5"/>
  <c r="AS279" i="5"/>
  <c r="AS278" i="5"/>
  <c r="AS281" i="5" s="1"/>
  <c r="AQ277" i="5"/>
  <c r="AN277" i="5"/>
  <c r="C277" i="5"/>
  <c r="BS275" i="5"/>
  <c r="BR275" i="5"/>
  <c r="BQ275" i="5"/>
  <c r="BP275" i="5"/>
  <c r="BO275" i="5"/>
  <c r="BN275" i="5"/>
  <c r="BM275" i="5"/>
  <c r="BL275" i="5"/>
  <c r="BK275" i="5"/>
  <c r="BJ275" i="5"/>
  <c r="BI275" i="5"/>
  <c r="BH275" i="5"/>
  <c r="BG275" i="5"/>
  <c r="BF275" i="5"/>
  <c r="BE275" i="5"/>
  <c r="BD275" i="5"/>
  <c r="BC275" i="5"/>
  <c r="BB275" i="5"/>
  <c r="BA275" i="5"/>
  <c r="AZ275" i="5"/>
  <c r="AX275" i="5"/>
  <c r="AW275" i="5"/>
  <c r="AV275" i="5"/>
  <c r="AU275" i="5"/>
  <c r="AT275" i="5"/>
  <c r="AQ275" i="5"/>
  <c r="AN275" i="5"/>
  <c r="AL275" i="5"/>
  <c r="AK275" i="5"/>
  <c r="AJ275" i="5"/>
  <c r="AI275" i="5"/>
  <c r="AH275" i="5"/>
  <c r="AG275" i="5"/>
  <c r="AF275" i="5"/>
  <c r="AE275" i="5"/>
  <c r="AD275" i="5"/>
  <c r="AC275" i="5"/>
  <c r="AB275" i="5"/>
  <c r="AA275" i="5"/>
  <c r="Z275" i="5"/>
  <c r="Y275" i="5"/>
  <c r="X275" i="5"/>
  <c r="W275" i="5"/>
  <c r="V275" i="5"/>
  <c r="U275" i="5"/>
  <c r="T275" i="5"/>
  <c r="S275" i="5"/>
  <c r="R275" i="5"/>
  <c r="P275" i="5"/>
  <c r="O275" i="5"/>
  <c r="N275" i="5"/>
  <c r="M275" i="5"/>
  <c r="L275" i="5"/>
  <c r="K275" i="5"/>
  <c r="J275" i="5"/>
  <c r="I275" i="5"/>
  <c r="H275" i="5"/>
  <c r="G275" i="5"/>
  <c r="F275" i="5"/>
  <c r="E275" i="5"/>
  <c r="C275" i="5"/>
  <c r="AS274" i="5"/>
  <c r="AS273" i="5"/>
  <c r="AS272" i="5"/>
  <c r="AS275" i="5"/>
  <c r="AQ271" i="5"/>
  <c r="AN271" i="5"/>
  <c r="C271" i="5"/>
  <c r="BS269" i="5"/>
  <c r="BR269" i="5"/>
  <c r="BQ269" i="5"/>
  <c r="BP269" i="5"/>
  <c r="BO269" i="5"/>
  <c r="BN269" i="5"/>
  <c r="BM269" i="5"/>
  <c r="BL269" i="5"/>
  <c r="BK269" i="5"/>
  <c r="BJ269" i="5"/>
  <c r="BI269" i="5"/>
  <c r="BH269" i="5"/>
  <c r="BG269" i="5"/>
  <c r="BF269" i="5"/>
  <c r="BE269" i="5"/>
  <c r="BD269" i="5"/>
  <c r="BC269" i="5"/>
  <c r="BB269" i="5"/>
  <c r="BA269" i="5"/>
  <c r="AZ269" i="5"/>
  <c r="AX269" i="5"/>
  <c r="AW269" i="5"/>
  <c r="AV269" i="5"/>
  <c r="AU269" i="5"/>
  <c r="AT269" i="5"/>
  <c r="AQ269" i="5"/>
  <c r="AN269" i="5"/>
  <c r="AL269" i="5"/>
  <c r="AK269" i="5"/>
  <c r="AJ269" i="5"/>
  <c r="AI269" i="5"/>
  <c r="AH269" i="5"/>
  <c r="AG269" i="5"/>
  <c r="AF269" i="5"/>
  <c r="AE269" i="5"/>
  <c r="AD269" i="5"/>
  <c r="AC269" i="5"/>
  <c r="AB269" i="5"/>
  <c r="AA269" i="5"/>
  <c r="Z269" i="5"/>
  <c r="Y269" i="5"/>
  <c r="X269" i="5"/>
  <c r="W269" i="5"/>
  <c r="V269" i="5"/>
  <c r="U269" i="5"/>
  <c r="T269" i="5"/>
  <c r="S269" i="5"/>
  <c r="R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C269" i="5"/>
  <c r="AS268" i="5"/>
  <c r="AS267" i="5"/>
  <c r="AS266" i="5"/>
  <c r="AS269" i="5"/>
  <c r="AQ265" i="5"/>
  <c r="AN265" i="5"/>
  <c r="C265" i="5"/>
  <c r="BS263" i="5"/>
  <c r="BR263" i="5"/>
  <c r="BQ263" i="5"/>
  <c r="BP263" i="5"/>
  <c r="BO263" i="5"/>
  <c r="BN263" i="5"/>
  <c r="BM263" i="5"/>
  <c r="BL263" i="5"/>
  <c r="BK263" i="5"/>
  <c r="BJ263" i="5"/>
  <c r="BI263" i="5"/>
  <c r="BH263" i="5"/>
  <c r="BG263" i="5"/>
  <c r="BF263" i="5"/>
  <c r="BE263" i="5"/>
  <c r="BD263" i="5"/>
  <c r="BC263" i="5"/>
  <c r="BB263" i="5"/>
  <c r="BA263" i="5"/>
  <c r="AZ263" i="5"/>
  <c r="AX263" i="5"/>
  <c r="AW263" i="5"/>
  <c r="AV263" i="5"/>
  <c r="AU263" i="5"/>
  <c r="AT263" i="5"/>
  <c r="AQ263" i="5"/>
  <c r="AN263" i="5"/>
  <c r="AL263" i="5"/>
  <c r="AK263" i="5"/>
  <c r="AJ263" i="5"/>
  <c r="AI263" i="5"/>
  <c r="AH263" i="5"/>
  <c r="AG263" i="5"/>
  <c r="AF263" i="5"/>
  <c r="AE263" i="5"/>
  <c r="AD263" i="5"/>
  <c r="AC263" i="5"/>
  <c r="AB263" i="5"/>
  <c r="AA263" i="5"/>
  <c r="Z263" i="5"/>
  <c r="Y263" i="5"/>
  <c r="X263" i="5"/>
  <c r="W263" i="5"/>
  <c r="V263" i="5"/>
  <c r="U263" i="5"/>
  <c r="T263" i="5"/>
  <c r="S263" i="5"/>
  <c r="R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C263" i="5"/>
  <c r="AS261" i="5"/>
  <c r="AS260" i="5"/>
  <c r="AS259" i="5"/>
  <c r="AS258" i="5"/>
  <c r="AS257" i="5"/>
  <c r="AS256" i="5"/>
  <c r="AS255" i="5"/>
  <c r="AS254" i="5"/>
  <c r="AS253" i="5"/>
  <c r="AS252" i="5"/>
  <c r="AS251" i="5"/>
  <c r="AS250" i="5"/>
  <c r="AS249" i="5"/>
  <c r="AS248" i="5"/>
  <c r="AS247" i="5"/>
  <c r="AS246" i="5"/>
  <c r="AS263" i="5" s="1"/>
  <c r="AQ245" i="5"/>
  <c r="AN245" i="5"/>
  <c r="C245" i="5"/>
  <c r="BS243" i="5"/>
  <c r="BR243" i="5"/>
  <c r="BQ243" i="5"/>
  <c r="BP243" i="5"/>
  <c r="BO243" i="5"/>
  <c r="BN243" i="5"/>
  <c r="BM243" i="5"/>
  <c r="BL243" i="5"/>
  <c r="BK243" i="5"/>
  <c r="BJ243" i="5"/>
  <c r="BI243" i="5"/>
  <c r="BH243" i="5"/>
  <c r="BG243" i="5"/>
  <c r="BF243" i="5"/>
  <c r="BE243" i="5"/>
  <c r="BD243" i="5"/>
  <c r="BC243" i="5"/>
  <c r="BB243" i="5"/>
  <c r="BA243" i="5"/>
  <c r="AZ243" i="5"/>
  <c r="AX243" i="5"/>
  <c r="AW243" i="5"/>
  <c r="AV243" i="5"/>
  <c r="AU243" i="5"/>
  <c r="AT243" i="5"/>
  <c r="AQ243" i="5"/>
  <c r="AN243" i="5"/>
  <c r="AL243" i="5"/>
  <c r="AK243" i="5"/>
  <c r="AJ243" i="5"/>
  <c r="AI243" i="5"/>
  <c r="AH243" i="5"/>
  <c r="AG243" i="5"/>
  <c r="AF243" i="5"/>
  <c r="AE243" i="5"/>
  <c r="AD243" i="5"/>
  <c r="AC243" i="5"/>
  <c r="AB243" i="5"/>
  <c r="AA243" i="5"/>
  <c r="Z243" i="5"/>
  <c r="Y243" i="5"/>
  <c r="X243" i="5"/>
  <c r="W243" i="5"/>
  <c r="V243" i="5"/>
  <c r="U243" i="5"/>
  <c r="T243" i="5"/>
  <c r="S243" i="5"/>
  <c r="R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C243" i="5"/>
  <c r="AS242" i="5"/>
  <c r="AS241" i="5"/>
  <c r="AS240" i="5"/>
  <c r="AS239" i="5"/>
  <c r="AS238" i="5"/>
  <c r="AS237" i="5"/>
  <c r="AS236" i="5"/>
  <c r="AS235" i="5"/>
  <c r="AS234" i="5"/>
  <c r="AS233" i="5"/>
  <c r="AS232" i="5"/>
  <c r="AS231" i="5"/>
  <c r="AS243" i="5"/>
  <c r="AQ230" i="5"/>
  <c r="AN230" i="5"/>
  <c r="C230" i="5"/>
  <c r="BS228" i="5"/>
  <c r="BR228" i="5"/>
  <c r="BQ228" i="5"/>
  <c r="BP228" i="5"/>
  <c r="BO228" i="5"/>
  <c r="BN228" i="5"/>
  <c r="BM228" i="5"/>
  <c r="BL228" i="5"/>
  <c r="BK228" i="5"/>
  <c r="BJ228" i="5"/>
  <c r="BI228" i="5"/>
  <c r="BH228" i="5"/>
  <c r="BG228" i="5"/>
  <c r="BF228" i="5"/>
  <c r="BE228" i="5"/>
  <c r="BD228" i="5"/>
  <c r="BC228" i="5"/>
  <c r="BB228" i="5"/>
  <c r="BA228" i="5"/>
  <c r="AZ228" i="5"/>
  <c r="AX228" i="5"/>
  <c r="AW228" i="5"/>
  <c r="AV228" i="5"/>
  <c r="AU228" i="5"/>
  <c r="AT228" i="5"/>
  <c r="AQ228" i="5"/>
  <c r="AN228" i="5"/>
  <c r="AL228" i="5"/>
  <c r="AK228" i="5"/>
  <c r="AJ228" i="5"/>
  <c r="AI228" i="5"/>
  <c r="AH228" i="5"/>
  <c r="AG228" i="5"/>
  <c r="AF228" i="5"/>
  <c r="AE228" i="5"/>
  <c r="AD228" i="5"/>
  <c r="AC228" i="5"/>
  <c r="AC34" i="5"/>
  <c r="AB228" i="5"/>
  <c r="AA228" i="5"/>
  <c r="Z228" i="5"/>
  <c r="Y228" i="5"/>
  <c r="X228" i="5"/>
  <c r="W228" i="5"/>
  <c r="V228" i="5"/>
  <c r="U228" i="5"/>
  <c r="U34" i="5"/>
  <c r="T228" i="5"/>
  <c r="S228" i="5"/>
  <c r="R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C228" i="5"/>
  <c r="AS227" i="5"/>
  <c r="AS226" i="5"/>
  <c r="AS225" i="5"/>
  <c r="AS224" i="5"/>
  <c r="AS223" i="5"/>
  <c r="AS222" i="5"/>
  <c r="AS221" i="5"/>
  <c r="AS220" i="5"/>
  <c r="AS219" i="5"/>
  <c r="AS218" i="5"/>
  <c r="AS217" i="5"/>
  <c r="AQ216" i="5"/>
  <c r="AN216" i="5"/>
  <c r="C216" i="5"/>
  <c r="BS214" i="5"/>
  <c r="BR214" i="5"/>
  <c r="BQ214" i="5"/>
  <c r="BP214" i="5"/>
  <c r="BO214" i="5"/>
  <c r="BN214" i="5"/>
  <c r="BM214" i="5"/>
  <c r="BL214" i="5"/>
  <c r="BK214" i="5"/>
  <c r="BJ214" i="5"/>
  <c r="BI214" i="5"/>
  <c r="BH214" i="5"/>
  <c r="BG214" i="5"/>
  <c r="BF214" i="5"/>
  <c r="BE214" i="5"/>
  <c r="BD214" i="5"/>
  <c r="BC214" i="5"/>
  <c r="BB214" i="5"/>
  <c r="BA214" i="5"/>
  <c r="AZ214" i="5"/>
  <c r="AX214" i="5"/>
  <c r="AW214" i="5"/>
  <c r="AV214" i="5"/>
  <c r="AU214" i="5"/>
  <c r="AT214" i="5"/>
  <c r="AQ214" i="5"/>
  <c r="AN214" i="5"/>
  <c r="AL214" i="5"/>
  <c r="AK214" i="5"/>
  <c r="AJ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C214" i="5"/>
  <c r="AS212" i="5"/>
  <c r="AS211" i="5"/>
  <c r="AS210" i="5"/>
  <c r="AS209" i="5"/>
  <c r="AS208" i="5"/>
  <c r="AS207" i="5"/>
  <c r="AS206" i="5"/>
  <c r="AS205" i="5"/>
  <c r="AS204" i="5"/>
  <c r="AS203" i="5"/>
  <c r="AS202" i="5"/>
  <c r="AS201" i="5"/>
  <c r="AS200" i="5"/>
  <c r="AS199" i="5"/>
  <c r="AS198" i="5"/>
  <c r="AS197" i="5"/>
  <c r="AS196" i="5"/>
  <c r="AS195" i="5"/>
  <c r="AS194" i="5"/>
  <c r="AS193" i="5"/>
  <c r="AS192" i="5"/>
  <c r="AS191" i="5"/>
  <c r="AS190" i="5"/>
  <c r="AS189" i="5"/>
  <c r="AS188" i="5"/>
  <c r="AS187" i="5"/>
  <c r="AS186" i="5"/>
  <c r="AS185" i="5"/>
  <c r="AS184" i="5"/>
  <c r="AS183" i="5"/>
  <c r="AS182" i="5"/>
  <c r="AS181" i="5"/>
  <c r="AS180" i="5"/>
  <c r="AS179" i="5"/>
  <c r="AQ178" i="5"/>
  <c r="AN178" i="5"/>
  <c r="C178" i="5"/>
  <c r="BS176" i="5"/>
  <c r="BR176" i="5"/>
  <c r="BQ176" i="5"/>
  <c r="BP176" i="5"/>
  <c r="BO176" i="5"/>
  <c r="BN176" i="5"/>
  <c r="BM176" i="5"/>
  <c r="BL176" i="5"/>
  <c r="BK176" i="5"/>
  <c r="BJ176" i="5"/>
  <c r="BI176" i="5"/>
  <c r="BH176" i="5"/>
  <c r="BG176" i="5"/>
  <c r="BF176" i="5"/>
  <c r="BE176" i="5"/>
  <c r="BD176" i="5"/>
  <c r="BC176" i="5"/>
  <c r="BB176" i="5"/>
  <c r="BA176" i="5"/>
  <c r="AZ176" i="5"/>
  <c r="AX176" i="5"/>
  <c r="AW176" i="5"/>
  <c r="AV176" i="5"/>
  <c r="AU176" i="5"/>
  <c r="AT176" i="5"/>
  <c r="AS176" i="5"/>
  <c r="AQ176" i="5"/>
  <c r="BS171" i="5"/>
  <c r="BR171" i="5"/>
  <c r="BQ171" i="5"/>
  <c r="BP171" i="5"/>
  <c r="BO171" i="5"/>
  <c r="BN171" i="5"/>
  <c r="BM171" i="5"/>
  <c r="BL171" i="5"/>
  <c r="BK171" i="5"/>
  <c r="BJ171" i="5"/>
  <c r="BI171" i="5"/>
  <c r="BH171" i="5"/>
  <c r="BG171" i="5"/>
  <c r="BF171" i="5"/>
  <c r="BE171" i="5"/>
  <c r="BD171" i="5"/>
  <c r="BC171" i="5"/>
  <c r="BB171" i="5"/>
  <c r="BA171" i="5"/>
  <c r="AZ171" i="5"/>
  <c r="AX171" i="5"/>
  <c r="AW171" i="5"/>
  <c r="AV171" i="5"/>
  <c r="AU171" i="5"/>
  <c r="AT171" i="5"/>
  <c r="AQ171" i="5"/>
  <c r="AN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C171" i="5"/>
  <c r="AS170" i="5"/>
  <c r="AS169" i="5"/>
  <c r="AS171" i="5"/>
  <c r="AQ168" i="5"/>
  <c r="AQ173" i="5"/>
  <c r="AN168" i="5"/>
  <c r="C168" i="5"/>
  <c r="BS166" i="5"/>
  <c r="BR166" i="5"/>
  <c r="BQ166" i="5"/>
  <c r="BP166" i="5"/>
  <c r="BO166" i="5"/>
  <c r="BN166" i="5"/>
  <c r="BM166" i="5"/>
  <c r="BL166" i="5"/>
  <c r="BK166" i="5"/>
  <c r="BJ166" i="5"/>
  <c r="BI166" i="5"/>
  <c r="BH166" i="5"/>
  <c r="BG166" i="5"/>
  <c r="BF166" i="5"/>
  <c r="BE166" i="5"/>
  <c r="BD166" i="5"/>
  <c r="BC166" i="5"/>
  <c r="BB166" i="5"/>
  <c r="BA166" i="5"/>
  <c r="AZ166" i="5"/>
  <c r="AX166" i="5"/>
  <c r="AW166" i="5"/>
  <c r="AV166" i="5"/>
  <c r="AU166" i="5"/>
  <c r="AT166" i="5"/>
  <c r="AQ166" i="5"/>
  <c r="AN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C166" i="5"/>
  <c r="AS165" i="5"/>
  <c r="AS164" i="5"/>
  <c r="AS163" i="5"/>
  <c r="AS162" i="5"/>
  <c r="AS161" i="5"/>
  <c r="AS160" i="5"/>
  <c r="AS166" i="5" s="1"/>
  <c r="AQ159" i="5"/>
  <c r="AN159" i="5"/>
  <c r="C159" i="5"/>
  <c r="BS157" i="5"/>
  <c r="BR157" i="5"/>
  <c r="BQ157" i="5"/>
  <c r="BP157" i="5"/>
  <c r="BO157" i="5"/>
  <c r="BN157" i="5"/>
  <c r="BM157" i="5"/>
  <c r="BL157" i="5"/>
  <c r="BK157" i="5"/>
  <c r="BJ157" i="5"/>
  <c r="BI157" i="5"/>
  <c r="BH157" i="5"/>
  <c r="BG157" i="5"/>
  <c r="BF157" i="5"/>
  <c r="BE157" i="5"/>
  <c r="BD157" i="5"/>
  <c r="BC157" i="5"/>
  <c r="BB157" i="5"/>
  <c r="BA157" i="5"/>
  <c r="AZ157" i="5"/>
  <c r="AX157" i="5"/>
  <c r="AW157" i="5"/>
  <c r="AV157" i="5"/>
  <c r="AU157" i="5"/>
  <c r="AT157" i="5"/>
  <c r="AQ157" i="5"/>
  <c r="AS156" i="5"/>
  <c r="AP156" i="5"/>
  <c r="AS155" i="5"/>
  <c r="AP155" i="5"/>
  <c r="AS154" i="5"/>
  <c r="AP154" i="5"/>
  <c r="AS153" i="5"/>
  <c r="AP153" i="5"/>
  <c r="AS152" i="5"/>
  <c r="AP152" i="5"/>
  <c r="AS151" i="5"/>
  <c r="AP151" i="5"/>
  <c r="AS150" i="5"/>
  <c r="AP150" i="5"/>
  <c r="AS149" i="5"/>
  <c r="AP149" i="5"/>
  <c r="AS148" i="5"/>
  <c r="AP148" i="5"/>
  <c r="AS147" i="5"/>
  <c r="AP147" i="5"/>
  <c r="AS146" i="5"/>
  <c r="AP146" i="5"/>
  <c r="AS145" i="5"/>
  <c r="AS144" i="5"/>
  <c r="AP144" i="5"/>
  <c r="AS143" i="5"/>
  <c r="AP143" i="5"/>
  <c r="AS142" i="5"/>
  <c r="AP142" i="5"/>
  <c r="AS141" i="5"/>
  <c r="AS157" i="5" s="1"/>
  <c r="AP141" i="5"/>
  <c r="AV138" i="5"/>
  <c r="AU138" i="5"/>
  <c r="AT138" i="5"/>
  <c r="AQ138" i="5"/>
  <c r="AP138" i="5"/>
  <c r="AS136" i="5"/>
  <c r="AQ135" i="5"/>
  <c r="AN135" i="5"/>
  <c r="C135" i="5"/>
  <c r="AS133" i="5"/>
  <c r="AQ132" i="5"/>
  <c r="AN132" i="5"/>
  <c r="C132" i="5"/>
  <c r="BS130" i="5"/>
  <c r="BR130" i="5"/>
  <c r="BQ130" i="5"/>
  <c r="BP130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X130" i="5"/>
  <c r="AW130" i="5"/>
  <c r="AV130" i="5"/>
  <c r="AU130" i="5"/>
  <c r="AT130" i="5"/>
  <c r="AQ130" i="5"/>
  <c r="AN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S129" i="5"/>
  <c r="AS128" i="5"/>
  <c r="AS130" i="5"/>
  <c r="AM128" i="5"/>
  <c r="AM130" i="5"/>
  <c r="AQ127" i="5"/>
  <c r="AN127" i="5"/>
  <c r="AM127" i="5"/>
  <c r="C127" i="5"/>
  <c r="AS125" i="5"/>
  <c r="AM125" i="5"/>
  <c r="AQ124" i="5"/>
  <c r="AN124" i="5"/>
  <c r="AM124" i="5"/>
  <c r="C124" i="5"/>
  <c r="AS122" i="5"/>
  <c r="AM122" i="5"/>
  <c r="AQ121" i="5"/>
  <c r="AN121" i="5"/>
  <c r="AM121" i="5"/>
  <c r="C121" i="5"/>
  <c r="AV119" i="5"/>
  <c r="AU119" i="5"/>
  <c r="AT119" i="5"/>
  <c r="AQ119" i="5"/>
  <c r="BS118" i="5"/>
  <c r="BR118" i="5"/>
  <c r="BQ118" i="5"/>
  <c r="BP118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X118" i="5"/>
  <c r="AW118" i="5"/>
  <c r="AS118" i="5"/>
  <c r="AP118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X117" i="5"/>
  <c r="AW117" i="5"/>
  <c r="AS117" i="5"/>
  <c r="AP117" i="5"/>
  <c r="BS116" i="5"/>
  <c r="BR116" i="5"/>
  <c r="BQ116" i="5"/>
  <c r="BP116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X116" i="5"/>
  <c r="AW116" i="5"/>
  <c r="AS116" i="5"/>
  <c r="AP116" i="5"/>
  <c r="BS115" i="5"/>
  <c r="BR115" i="5"/>
  <c r="BQ115" i="5"/>
  <c r="BP115" i="5"/>
  <c r="BO115" i="5"/>
  <c r="BN115" i="5"/>
  <c r="BM115" i="5"/>
  <c r="BL115" i="5"/>
  <c r="BK115" i="5"/>
  <c r="BJ115" i="5"/>
  <c r="BI115" i="5"/>
  <c r="BH115" i="5"/>
  <c r="BG115" i="5"/>
  <c r="BF115" i="5"/>
  <c r="BE115" i="5"/>
  <c r="BD115" i="5"/>
  <c r="BC115" i="5"/>
  <c r="BB115" i="5"/>
  <c r="BA115" i="5"/>
  <c r="AZ115" i="5"/>
  <c r="AX115" i="5"/>
  <c r="AW115" i="5"/>
  <c r="AS115" i="5"/>
  <c r="AP115" i="5"/>
  <c r="BS114" i="5"/>
  <c r="BR114" i="5"/>
  <c r="BQ114" i="5"/>
  <c r="BP114" i="5"/>
  <c r="BO114" i="5"/>
  <c r="BN114" i="5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X114" i="5"/>
  <c r="AW114" i="5"/>
  <c r="AS114" i="5"/>
  <c r="AP114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X113" i="5"/>
  <c r="AW113" i="5"/>
  <c r="AS113" i="5"/>
  <c r="AP113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X112" i="5"/>
  <c r="AW112" i="5"/>
  <c r="AS112" i="5"/>
  <c r="AP112" i="5"/>
  <c r="BS111" i="5"/>
  <c r="BR111" i="5"/>
  <c r="BQ111" i="5"/>
  <c r="BP111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X111" i="5"/>
  <c r="AW111" i="5"/>
  <c r="AS111" i="5"/>
  <c r="AP111" i="5"/>
  <c r="BS110" i="5"/>
  <c r="BR110" i="5"/>
  <c r="BQ110" i="5"/>
  <c r="BP110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X110" i="5"/>
  <c r="AW110" i="5"/>
  <c r="AS110" i="5"/>
  <c r="AP110" i="5"/>
  <c r="BS109" i="5"/>
  <c r="BR109" i="5"/>
  <c r="BQ109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X109" i="5"/>
  <c r="AW109" i="5"/>
  <c r="AS109" i="5"/>
  <c r="AP109" i="5"/>
  <c r="BS108" i="5"/>
  <c r="BR108" i="5"/>
  <c r="BQ108" i="5"/>
  <c r="BP108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X108" i="5"/>
  <c r="AW108" i="5"/>
  <c r="AS108" i="5"/>
  <c r="AP108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X107" i="5"/>
  <c r="AW107" i="5"/>
  <c r="AS107" i="5"/>
  <c r="AP107" i="5"/>
  <c r="BS106" i="5"/>
  <c r="BR106" i="5"/>
  <c r="BQ106" i="5"/>
  <c r="BP106" i="5"/>
  <c r="BO106" i="5"/>
  <c r="BN106" i="5"/>
  <c r="BM106" i="5"/>
  <c r="BL106" i="5"/>
  <c r="BK106" i="5"/>
  <c r="BJ106" i="5"/>
  <c r="BI106" i="5"/>
  <c r="BH106" i="5"/>
  <c r="BG106" i="5"/>
  <c r="BF106" i="5"/>
  <c r="BE106" i="5"/>
  <c r="BD106" i="5"/>
  <c r="BC106" i="5"/>
  <c r="BB106" i="5"/>
  <c r="BA106" i="5"/>
  <c r="AZ106" i="5"/>
  <c r="AX106" i="5"/>
  <c r="AW106" i="5"/>
  <c r="AS106" i="5"/>
  <c r="AP106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X105" i="5"/>
  <c r="AW105" i="5"/>
  <c r="AS105" i="5"/>
  <c r="AP105" i="5"/>
  <c r="BS104" i="5"/>
  <c r="BR104" i="5"/>
  <c r="BQ104" i="5"/>
  <c r="BP104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X104" i="5"/>
  <c r="AW104" i="5"/>
  <c r="AS104" i="5"/>
  <c r="AP104" i="5"/>
  <c r="BS103" i="5"/>
  <c r="BR103" i="5"/>
  <c r="BQ103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X103" i="5"/>
  <c r="AW103" i="5"/>
  <c r="AS103" i="5"/>
  <c r="AP103" i="5"/>
  <c r="AV102" i="5"/>
  <c r="AU102" i="5"/>
  <c r="AT102" i="5"/>
  <c r="AQ102" i="5"/>
  <c r="AP102" i="5"/>
  <c r="BS100" i="5"/>
  <c r="BR100" i="5"/>
  <c r="BQ100" i="5"/>
  <c r="BP100" i="5"/>
  <c r="BO100" i="5"/>
  <c r="BN100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X100" i="5"/>
  <c r="AW100" i="5"/>
  <c r="AV100" i="5"/>
  <c r="AU100" i="5"/>
  <c r="AT100" i="5"/>
  <c r="AQ100" i="5"/>
  <c r="AN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S99" i="5"/>
  <c r="AP99" i="5"/>
  <c r="AM99" i="5"/>
  <c r="AS98" i="5"/>
  <c r="AP98" i="5"/>
  <c r="AM98" i="5"/>
  <c r="AS97" i="5"/>
  <c r="AP97" i="5"/>
  <c r="AM97" i="5"/>
  <c r="AS96" i="5"/>
  <c r="AP96" i="5"/>
  <c r="AM96" i="5"/>
  <c r="AS95" i="5"/>
  <c r="AP95" i="5"/>
  <c r="AM95" i="5"/>
  <c r="AS94" i="5"/>
  <c r="AP94" i="5"/>
  <c r="AM94" i="5"/>
  <c r="AS93" i="5"/>
  <c r="AP93" i="5"/>
  <c r="AM93" i="5"/>
  <c r="AS92" i="5"/>
  <c r="AP92" i="5"/>
  <c r="AM92" i="5"/>
  <c r="AS91" i="5"/>
  <c r="AM91" i="5"/>
  <c r="AS90" i="5"/>
  <c r="AP90" i="5"/>
  <c r="AM90" i="5"/>
  <c r="AS89" i="5"/>
  <c r="AP89" i="5"/>
  <c r="AM89" i="5"/>
  <c r="AS88" i="5"/>
  <c r="AP88" i="5"/>
  <c r="AM88" i="5"/>
  <c r="AS87" i="5"/>
  <c r="AM87" i="5"/>
  <c r="AS86" i="5"/>
  <c r="AP86" i="5"/>
  <c r="AM86" i="5"/>
  <c r="AS85" i="5"/>
  <c r="AP85" i="5"/>
  <c r="AM85" i="5"/>
  <c r="AS84" i="5"/>
  <c r="AP84" i="5"/>
  <c r="AM84" i="5"/>
  <c r="AS83" i="5"/>
  <c r="AP83" i="5"/>
  <c r="AM83" i="5"/>
  <c r="AS82" i="5"/>
  <c r="AP82" i="5"/>
  <c r="AS81" i="5"/>
  <c r="AS100" i="5" s="1"/>
  <c r="AM81" i="5"/>
  <c r="AQ80" i="5"/>
  <c r="AP80" i="5"/>
  <c r="AN80" i="5"/>
  <c r="AM80" i="5"/>
  <c r="C80" i="5"/>
  <c r="BS78" i="5"/>
  <c r="BR78" i="5"/>
  <c r="BQ78" i="5"/>
  <c r="BP78" i="5"/>
  <c r="BP119" i="5" s="1"/>
  <c r="BO78" i="5"/>
  <c r="BO119" i="5" s="1"/>
  <c r="BN78" i="5"/>
  <c r="BN119" i="5" s="1"/>
  <c r="BM78" i="5"/>
  <c r="BL78" i="5"/>
  <c r="BK78" i="5"/>
  <c r="BJ78" i="5"/>
  <c r="BI78" i="5"/>
  <c r="BH78" i="5"/>
  <c r="BG78" i="5"/>
  <c r="BF78" i="5"/>
  <c r="BF119" i="5" s="1"/>
  <c r="BE78" i="5"/>
  <c r="BE119" i="5"/>
  <c r="BD78" i="5"/>
  <c r="BD119" i="5"/>
  <c r="BC78" i="5"/>
  <c r="BB78" i="5"/>
  <c r="BA78" i="5"/>
  <c r="AZ78" i="5"/>
  <c r="AZ119" i="5" s="1"/>
  <c r="AX78" i="5"/>
  <c r="AW78" i="5"/>
  <c r="AV78" i="5"/>
  <c r="AU78" i="5"/>
  <c r="AT78" i="5"/>
  <c r="AQ78" i="5"/>
  <c r="AS77" i="5"/>
  <c r="AP77" i="5"/>
  <c r="AS76" i="5"/>
  <c r="AP76" i="5"/>
  <c r="AS75" i="5"/>
  <c r="AP75" i="5"/>
  <c r="AS74" i="5"/>
  <c r="AP74" i="5"/>
  <c r="AS73" i="5"/>
  <c r="AP73" i="5"/>
  <c r="AS72" i="5"/>
  <c r="AP72" i="5"/>
  <c r="AS71" i="5"/>
  <c r="AP71" i="5"/>
  <c r="AS70" i="5"/>
  <c r="AP70" i="5"/>
  <c r="AS69" i="5"/>
  <c r="AP69" i="5"/>
  <c r="AS68" i="5"/>
  <c r="AP68" i="5"/>
  <c r="AS67" i="5"/>
  <c r="AP67" i="5"/>
  <c r="AS66" i="5"/>
  <c r="AP66" i="5"/>
  <c r="AS65" i="5"/>
  <c r="AP65" i="5"/>
  <c r="AS64" i="5"/>
  <c r="AP64" i="5"/>
  <c r="AS63" i="5"/>
  <c r="AP63" i="5"/>
  <c r="AS62" i="5"/>
  <c r="AS78" i="5" s="1"/>
  <c r="AP62" i="5"/>
  <c r="AQ61" i="5"/>
  <c r="AP61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X59" i="5"/>
  <c r="AW59" i="5"/>
  <c r="AV59" i="5"/>
  <c r="AU59" i="5"/>
  <c r="AT59" i="5"/>
  <c r="AQ59" i="5"/>
  <c r="AN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S58" i="5"/>
  <c r="AP58" i="5"/>
  <c r="AM58" i="5"/>
  <c r="AS57" i="5"/>
  <c r="AP57" i="5"/>
  <c r="AM57" i="5"/>
  <c r="AS56" i="5"/>
  <c r="AP56" i="5"/>
  <c r="AM56" i="5"/>
  <c r="AS55" i="5"/>
  <c r="AP55" i="5"/>
  <c r="AM55" i="5"/>
  <c r="AS54" i="5"/>
  <c r="AP54" i="5"/>
  <c r="AM54" i="5"/>
  <c r="AS53" i="5"/>
  <c r="AP53" i="5"/>
  <c r="AM53" i="5"/>
  <c r="AS52" i="5"/>
  <c r="AP52" i="5"/>
  <c r="AM52" i="5"/>
  <c r="AS51" i="5"/>
  <c r="AP51" i="5"/>
  <c r="AM51" i="5"/>
  <c r="AS50" i="5"/>
  <c r="AM50" i="5"/>
  <c r="AS49" i="5"/>
  <c r="AP49" i="5"/>
  <c r="AM49" i="5"/>
  <c r="AS48" i="5"/>
  <c r="AP48" i="5"/>
  <c r="AM48" i="5"/>
  <c r="AS47" i="5"/>
  <c r="AP47" i="5"/>
  <c r="AM47" i="5"/>
  <c r="AS46" i="5"/>
  <c r="AM46" i="5"/>
  <c r="AS45" i="5"/>
  <c r="AP45" i="5"/>
  <c r="AM45" i="5"/>
  <c r="AS44" i="5"/>
  <c r="AP44" i="5"/>
  <c r="AM44" i="5"/>
  <c r="AS43" i="5"/>
  <c r="AP43" i="5"/>
  <c r="AM43" i="5"/>
  <c r="AS42" i="5"/>
  <c r="AP42" i="5"/>
  <c r="AM42" i="5"/>
  <c r="AS41" i="5"/>
  <c r="AP41" i="5"/>
  <c r="AS40" i="5"/>
  <c r="AM40" i="5"/>
  <c r="AM59" i="5" s="1"/>
  <c r="AQ39" i="5"/>
  <c r="AP39" i="5"/>
  <c r="AN39" i="5"/>
  <c r="AM39" i="5"/>
  <c r="C39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X37" i="5"/>
  <c r="AW37" i="5"/>
  <c r="AV37" i="5"/>
  <c r="AU37" i="5"/>
  <c r="AT37" i="5"/>
  <c r="AQ37" i="5"/>
  <c r="AN37" i="5"/>
  <c r="AL37" i="5"/>
  <c r="AK37" i="5"/>
  <c r="AJ37" i="5"/>
  <c r="AI37" i="5"/>
  <c r="AH37" i="5"/>
  <c r="AG37" i="5"/>
  <c r="AF37" i="5"/>
  <c r="AE37" i="5"/>
  <c r="AD37" i="5"/>
  <c r="Q37" i="5"/>
  <c r="P37" i="5"/>
  <c r="N37" i="5"/>
  <c r="L37" i="5"/>
  <c r="K37" i="5"/>
  <c r="J37" i="5"/>
  <c r="F37" i="5"/>
  <c r="E37" i="5"/>
  <c r="D37" i="5"/>
  <c r="C37" i="5"/>
  <c r="B37" i="5"/>
  <c r="AS36" i="5"/>
  <c r="AP36" i="5"/>
  <c r="AS35" i="5"/>
  <c r="AP35" i="5"/>
  <c r="AM35" i="5"/>
  <c r="AS34" i="5"/>
  <c r="AP34" i="5"/>
  <c r="AM34" i="5"/>
  <c r="AB34" i="5"/>
  <c r="AA34" i="5"/>
  <c r="Z34" i="5"/>
  <c r="Y34" i="5"/>
  <c r="X34" i="5"/>
  <c r="W34" i="5"/>
  <c r="V34" i="5"/>
  <c r="T34" i="5"/>
  <c r="S34" i="5"/>
  <c r="R34" i="5"/>
  <c r="O34" i="5"/>
  <c r="M34" i="5"/>
  <c r="M37" i="5"/>
  <c r="I34" i="5"/>
  <c r="H34" i="5"/>
  <c r="G34" i="5"/>
  <c r="AS33" i="5"/>
  <c r="AS37" i="5" s="1"/>
  <c r="AP33" i="5"/>
  <c r="AP37" i="5" s="1"/>
  <c r="AM33" i="5"/>
  <c r="AM37" i="5"/>
  <c r="AC33" i="5"/>
  <c r="AB33" i="5"/>
  <c r="AB37" i="5"/>
  <c r="AA33" i="5"/>
  <c r="AA37" i="5" s="1"/>
  <c r="Z33" i="5"/>
  <c r="Z37" i="5" s="1"/>
  <c r="Y33" i="5"/>
  <c r="Y37" i="5" s="1"/>
  <c r="X33" i="5"/>
  <c r="X37" i="5"/>
  <c r="W33" i="5"/>
  <c r="W37" i="5"/>
  <c r="V33" i="5"/>
  <c r="V37" i="5"/>
  <c r="U33" i="5"/>
  <c r="T33" i="5"/>
  <c r="T37" i="5"/>
  <c r="S33" i="5"/>
  <c r="S37" i="5" s="1"/>
  <c r="R33" i="5"/>
  <c r="R37" i="5" s="1"/>
  <c r="O33" i="5"/>
  <c r="O37" i="5"/>
  <c r="I33" i="5"/>
  <c r="I37" i="5" s="1"/>
  <c r="H33" i="5"/>
  <c r="H37" i="5"/>
  <c r="G33" i="5"/>
  <c r="G37" i="5"/>
  <c r="AQ32" i="5"/>
  <c r="AP32" i="5"/>
  <c r="AN32" i="5"/>
  <c r="AM32" i="5"/>
  <c r="C32" i="5"/>
  <c r="AM30" i="5"/>
  <c r="AN29" i="5"/>
  <c r="AM29" i="5"/>
  <c r="C29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X27" i="5"/>
  <c r="AW27" i="5"/>
  <c r="AV27" i="5"/>
  <c r="AU27" i="5"/>
  <c r="AT27" i="5"/>
  <c r="AQ27" i="5"/>
  <c r="AS26" i="5"/>
  <c r="AP26" i="5"/>
  <c r="AS25" i="5"/>
  <c r="AP25" i="5"/>
  <c r="AS24" i="5"/>
  <c r="AS27" i="5"/>
  <c r="AP24" i="5"/>
  <c r="AP27" i="5"/>
  <c r="AQ23" i="5"/>
  <c r="AP23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X22" i="5"/>
  <c r="AW22" i="5"/>
  <c r="AV22" i="5"/>
  <c r="AU22" i="5"/>
  <c r="AT22" i="5"/>
  <c r="AS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X21" i="5"/>
  <c r="AW21" i="5"/>
  <c r="AV21" i="5"/>
  <c r="AU21" i="5"/>
  <c r="AT21" i="5"/>
  <c r="AQ21" i="5"/>
  <c r="AN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S20" i="5"/>
  <c r="AP20" i="5"/>
  <c r="AM20" i="5"/>
  <c r="AS19" i="5"/>
  <c r="AP19" i="5"/>
  <c r="AM19" i="5"/>
  <c r="AS18" i="5"/>
  <c r="AP18" i="5"/>
  <c r="AS17" i="5"/>
  <c r="AP17" i="5"/>
  <c r="AM17" i="5"/>
  <c r="AS16" i="5"/>
  <c r="AM16" i="5"/>
  <c r="AS15" i="5"/>
  <c r="AM15" i="5"/>
  <c r="AS14" i="5"/>
  <c r="AP14" i="5"/>
  <c r="AS13" i="5"/>
  <c r="AP13" i="5"/>
  <c r="AM13" i="5"/>
  <c r="AS12" i="5"/>
  <c r="AP12" i="5"/>
  <c r="AM12" i="5"/>
  <c r="AS11" i="5"/>
  <c r="AS21" i="5" s="1"/>
  <c r="AP11" i="5"/>
  <c r="AM11" i="5"/>
  <c r="E10" i="5"/>
  <c r="E265" i="5" s="1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X9" i="5"/>
  <c r="AW9" i="5"/>
  <c r="AV9" i="5"/>
  <c r="AU9" i="5"/>
  <c r="AT9" i="5"/>
  <c r="AS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P157" i="5"/>
  <c r="AP100" i="5"/>
  <c r="AP119" i="5"/>
  <c r="U37" i="5"/>
  <c r="AP59" i="5"/>
  <c r="E135" i="5"/>
  <c r="F10" i="5"/>
  <c r="F265" i="5" s="1"/>
  <c r="AM21" i="5"/>
  <c r="AC37" i="5"/>
  <c r="AS59" i="5"/>
  <c r="AP21" i="5"/>
  <c r="BI119" i="5"/>
  <c r="BQ119" i="5"/>
  <c r="BB119" i="5"/>
  <c r="BJ119" i="5"/>
  <c r="BR119" i="5"/>
  <c r="BA119" i="5"/>
  <c r="AS119" i="5"/>
  <c r="AP78" i="5"/>
  <c r="AM100" i="5"/>
  <c r="BC119" i="5"/>
  <c r="BK119" i="5"/>
  <c r="BS119" i="5"/>
  <c r="AS228" i="5"/>
  <c r="AS214" i="5"/>
  <c r="AS287" i="5"/>
  <c r="F271" i="5"/>
  <c r="F230" i="5"/>
  <c r="F127" i="5"/>
  <c r="F159" i="5"/>
  <c r="F32" i="5"/>
  <c r="F39" i="5"/>
  <c r="F29" i="5"/>
  <c r="G10" i="5"/>
  <c r="G245" i="5" s="1"/>
  <c r="F132" i="5"/>
  <c r="G178" i="5"/>
  <c r="G168" i="5"/>
  <c r="G277" i="5"/>
  <c r="G283" i="5"/>
  <c r="G32" i="5"/>
  <c r="H10" i="5"/>
  <c r="H168" i="5" s="1"/>
  <c r="G127" i="5"/>
  <c r="G29" i="5"/>
  <c r="G132" i="5"/>
  <c r="G271" i="5"/>
  <c r="G121" i="5"/>
  <c r="H230" i="5"/>
  <c r="H178" i="5"/>
  <c r="H216" i="5"/>
  <c r="H265" i="5"/>
  <c r="H245" i="5"/>
  <c r="H135" i="5"/>
  <c r="H132" i="5"/>
  <c r="H283" i="5"/>
  <c r="H32" i="5"/>
  <c r="I10" i="5"/>
  <c r="I271" i="5" s="1"/>
  <c r="H121" i="5"/>
  <c r="H271" i="5"/>
  <c r="H29" i="5"/>
  <c r="I265" i="5"/>
  <c r="I245" i="5"/>
  <c r="I168" i="5"/>
  <c r="I135" i="5"/>
  <c r="I132" i="5"/>
  <c r="I159" i="5"/>
  <c r="I127" i="5"/>
  <c r="I39" i="5"/>
  <c r="I80" i="5"/>
  <c r="J10" i="5"/>
  <c r="J124" i="5" s="1"/>
  <c r="I124" i="5"/>
  <c r="I283" i="5"/>
  <c r="I29" i="5"/>
  <c r="J283" i="5"/>
  <c r="J159" i="5"/>
  <c r="J135" i="5"/>
  <c r="J132" i="5"/>
  <c r="J245" i="5"/>
  <c r="J121" i="5"/>
  <c r="J127" i="5"/>
  <c r="J168" i="5"/>
  <c r="J80" i="5"/>
  <c r="K10" i="5"/>
  <c r="K132" i="5" s="1"/>
  <c r="J39" i="5"/>
  <c r="J29" i="5"/>
  <c r="J277" i="5"/>
  <c r="J216" i="5"/>
  <c r="J230" i="5"/>
  <c r="J32" i="5"/>
  <c r="K271" i="5"/>
  <c r="K245" i="5"/>
  <c r="K127" i="5"/>
  <c r="K265" i="5"/>
  <c r="K29" i="5"/>
  <c r="K80" i="5"/>
  <c r="L10" i="5"/>
  <c r="L230" i="5" s="1"/>
  <c r="K168" i="5"/>
  <c r="L283" i="5"/>
  <c r="L159" i="5"/>
  <c r="L277" i="5"/>
  <c r="L271" i="5"/>
  <c r="L245" i="5"/>
  <c r="L132" i="5"/>
  <c r="L127" i="5"/>
  <c r="L216" i="5"/>
  <c r="L135" i="5"/>
  <c r="L121" i="5"/>
  <c r="L39" i="5"/>
  <c r="L29" i="5"/>
  <c r="L178" i="5"/>
  <c r="L124" i="5"/>
  <c r="L168" i="5"/>
  <c r="L80" i="5"/>
  <c r="L265" i="5"/>
  <c r="M10" i="5"/>
  <c r="M216" i="5" s="1"/>
  <c r="M245" i="5"/>
  <c r="M230" i="5"/>
  <c r="M135" i="5"/>
  <c r="M39" i="5"/>
  <c r="M32" i="5"/>
  <c r="M121" i="5"/>
  <c r="N10" i="5"/>
  <c r="N271" i="5" s="1"/>
  <c r="O10" i="5"/>
  <c r="O124" i="5" s="1"/>
  <c r="O178" i="5"/>
  <c r="O283" i="5"/>
  <c r="O80" i="5"/>
  <c r="P10" i="5"/>
  <c r="O245" i="5"/>
  <c r="O132" i="5"/>
  <c r="O135" i="5"/>
  <c r="P230" i="5"/>
  <c r="P32" i="5"/>
  <c r="R10" i="5"/>
  <c r="R277" i="5" s="1"/>
  <c r="P39" i="5"/>
  <c r="R135" i="5"/>
  <c r="R178" i="5"/>
  <c r="R168" i="5"/>
  <c r="R121" i="5"/>
  <c r="R132" i="5"/>
  <c r="R124" i="5"/>
  <c r="S10" i="5"/>
  <c r="R283" i="5"/>
  <c r="R32" i="5"/>
  <c r="R159" i="5"/>
  <c r="S283" i="5"/>
  <c r="S277" i="5"/>
  <c r="T10" i="5"/>
  <c r="T277" i="5" s="1"/>
  <c r="S80" i="5"/>
  <c r="S271" i="5"/>
  <c r="T283" i="5"/>
  <c r="T216" i="5"/>
  <c r="T178" i="5"/>
  <c r="T168" i="5"/>
  <c r="T265" i="5"/>
  <c r="T245" i="5"/>
  <c r="T121" i="5"/>
  <c r="T132" i="5"/>
  <c r="T271" i="5"/>
  <c r="T230" i="5"/>
  <c r="T159" i="5"/>
  <c r="T80" i="5"/>
  <c r="T39" i="5"/>
  <c r="T29" i="5"/>
  <c r="T135" i="5"/>
  <c r="U10" i="5"/>
  <c r="U283" i="5" s="1"/>
  <c r="T127" i="5"/>
  <c r="U168" i="5"/>
  <c r="U80" i="5"/>
  <c r="U32" i="5"/>
  <c r="V10" i="5"/>
  <c r="V277" i="5" s="1"/>
  <c r="V245" i="5"/>
  <c r="V265" i="5"/>
  <c r="V178" i="5"/>
  <c r="V230" i="5"/>
  <c r="V168" i="5"/>
  <c r="V132" i="5"/>
  <c r="V216" i="5"/>
  <c r="V39" i="5"/>
  <c r="V29" i="5"/>
  <c r="V283" i="5"/>
  <c r="V135" i="5"/>
  <c r="V32" i="5"/>
  <c r="W10" i="5"/>
  <c r="W168" i="5" s="1"/>
  <c r="V121" i="5"/>
  <c r="V124" i="5"/>
  <c r="W271" i="5"/>
  <c r="W245" i="5"/>
  <c r="W265" i="5"/>
  <c r="W230" i="5"/>
  <c r="W178" i="5"/>
  <c r="W277" i="5"/>
  <c r="W159" i="5"/>
  <c r="W127" i="5"/>
  <c r="W132" i="5"/>
  <c r="W135" i="5"/>
  <c r="W121" i="5"/>
  <c r="W32" i="5"/>
  <c r="W124" i="5"/>
  <c r="W80" i="5"/>
  <c r="X10" i="5"/>
  <c r="X124" i="5" s="1"/>
  <c r="W39" i="5"/>
  <c r="W216" i="5"/>
  <c r="W29" i="5"/>
  <c r="X216" i="5"/>
  <c r="X277" i="5"/>
  <c r="X283" i="5"/>
  <c r="X121" i="5"/>
  <c r="Y10" i="5"/>
  <c r="Y127" i="5" s="1"/>
  <c r="X132" i="5"/>
  <c r="Y230" i="5"/>
  <c r="Y178" i="5"/>
  <c r="Y168" i="5"/>
  <c r="Y216" i="5"/>
  <c r="Y159" i="5"/>
  <c r="Y135" i="5"/>
  <c r="Y132" i="5"/>
  <c r="Y124" i="5"/>
  <c r="Y277" i="5"/>
  <c r="Y283" i="5"/>
  <c r="Y80" i="5"/>
  <c r="Y265" i="5"/>
  <c r="Z10" i="5"/>
  <c r="Y271" i="5"/>
  <c r="Y121" i="5"/>
  <c r="Y39" i="5"/>
  <c r="Y29" i="5"/>
  <c r="Y245" i="5"/>
  <c r="Z230" i="5"/>
  <c r="Z265" i="5"/>
  <c r="AA10" i="5"/>
  <c r="AA283" i="5" s="1"/>
  <c r="Z29" i="5"/>
  <c r="Z32" i="5"/>
  <c r="AA135" i="5"/>
  <c r="AA132" i="5"/>
  <c r="AA230" i="5"/>
  <c r="AA121" i="5"/>
  <c r="AB10" i="5"/>
  <c r="AA80" i="5"/>
  <c r="AA168" i="5"/>
  <c r="AA277" i="5"/>
  <c r="AB80" i="5"/>
  <c r="AB265" i="5"/>
  <c r="AC10" i="5"/>
  <c r="AC283" i="5"/>
  <c r="AC159" i="5"/>
  <c r="AC277" i="5"/>
  <c r="AC271" i="5"/>
  <c r="AC245" i="5"/>
  <c r="AC168" i="5"/>
  <c r="AC216" i="5"/>
  <c r="AC178" i="5"/>
  <c r="AC124" i="5"/>
  <c r="AC32" i="5"/>
  <c r="AC135" i="5"/>
  <c r="AC121" i="5"/>
  <c r="AC29" i="5"/>
  <c r="AC127" i="5"/>
  <c r="AC80" i="5"/>
  <c r="AC265" i="5"/>
  <c r="AC132" i="5"/>
  <c r="AD10" i="5"/>
  <c r="AD277" i="5"/>
  <c r="AD245" i="5"/>
  <c r="AD265" i="5"/>
  <c r="AD168" i="5"/>
  <c r="AD216" i="5"/>
  <c r="AD178" i="5"/>
  <c r="AD135" i="5"/>
  <c r="AD39" i="5"/>
  <c r="AD29" i="5"/>
  <c r="AD230" i="5"/>
  <c r="AD132" i="5"/>
  <c r="AD80" i="5"/>
  <c r="AD32" i="5"/>
  <c r="AD124" i="5"/>
  <c r="AE10" i="5"/>
  <c r="AE271" i="5" s="1"/>
  <c r="AE178" i="5"/>
  <c r="AE283" i="5"/>
  <c r="AE127" i="5"/>
  <c r="AE135" i="5"/>
  <c r="AE121" i="5"/>
  <c r="AE277" i="5"/>
  <c r="AF10" i="5"/>
  <c r="AF80" i="5" s="1"/>
  <c r="AF216" i="5"/>
  <c r="AF283" i="5"/>
  <c r="AF132" i="5"/>
  <c r="AF127" i="5"/>
  <c r="AG10" i="5"/>
  <c r="AG230" i="5" s="1"/>
  <c r="AF168" i="5"/>
  <c r="AF159" i="5"/>
  <c r="AF32" i="5"/>
  <c r="AF135" i="5"/>
  <c r="AG178" i="5"/>
  <c r="AG168" i="5"/>
  <c r="AG127" i="5"/>
  <c r="AG265" i="5"/>
  <c r="AG159" i="5"/>
  <c r="AG132" i="5"/>
  <c r="AG124" i="5"/>
  <c r="AG32" i="5"/>
  <c r="AG283" i="5"/>
  <c r="AH10" i="5"/>
  <c r="AH132" i="5" s="1"/>
  <c r="AG121" i="5"/>
  <c r="AG29" i="5"/>
  <c r="AH216" i="5"/>
  <c r="AH265" i="5"/>
  <c r="AH245" i="5"/>
  <c r="AH159" i="5"/>
  <c r="AH135" i="5"/>
  <c r="AH271" i="5"/>
  <c r="AH121" i="5"/>
  <c r="AH124" i="5"/>
  <c r="AH39" i="5"/>
  <c r="AH29" i="5"/>
  <c r="AH283" i="5"/>
  <c r="AI10" i="5"/>
  <c r="AH80" i="5"/>
  <c r="AH32" i="5"/>
  <c r="AI283" i="5"/>
  <c r="AI159" i="5"/>
  <c r="AI277" i="5"/>
  <c r="AI265" i="5"/>
  <c r="AI245" i="5"/>
  <c r="AI132" i="5"/>
  <c r="AI124" i="5"/>
  <c r="AI271" i="5"/>
  <c r="AI127" i="5"/>
  <c r="AI121" i="5"/>
  <c r="AI216" i="5"/>
  <c r="AJ10" i="5"/>
  <c r="AJ121" i="5" s="1"/>
  <c r="AI230" i="5"/>
  <c r="AI39" i="5"/>
  <c r="AI178" i="5"/>
  <c r="AI168" i="5"/>
  <c r="AI80" i="5"/>
  <c r="AI32" i="5"/>
  <c r="AJ283" i="5"/>
  <c r="AJ159" i="5"/>
  <c r="AJ168" i="5"/>
  <c r="AJ124" i="5"/>
  <c r="AJ127" i="5"/>
  <c r="AJ29" i="5"/>
  <c r="AJ245" i="5"/>
  <c r="AJ265" i="5"/>
  <c r="AJ271" i="5"/>
  <c r="AJ178" i="5"/>
  <c r="AK10" i="5"/>
  <c r="AK178" i="5" s="1"/>
  <c r="AJ135" i="5"/>
  <c r="AK271" i="5"/>
  <c r="AK245" i="5"/>
  <c r="AK124" i="5"/>
  <c r="AK39" i="5"/>
  <c r="AK32" i="5"/>
  <c r="AK80" i="5"/>
  <c r="AL10" i="5"/>
  <c r="AL277" i="5" s="1"/>
  <c r="AL245" i="5"/>
  <c r="AL265" i="5"/>
  <c r="AL168" i="5"/>
  <c r="AL124" i="5"/>
  <c r="AL178" i="5"/>
  <c r="AL135" i="5"/>
  <c r="AL132" i="5"/>
  <c r="AL39" i="5"/>
  <c r="AL121" i="5"/>
  <c r="AL32" i="5"/>
  <c r="AL216" i="5"/>
  <c r="AL80" i="5"/>
  <c r="AS10" i="5"/>
  <c r="AS138" i="5" s="1"/>
  <c r="AS230" i="5"/>
  <c r="AT10" i="5"/>
  <c r="AT178" i="5" s="1"/>
  <c r="AT216" i="5"/>
  <c r="AT283" i="5"/>
  <c r="AT124" i="5"/>
  <c r="AT135" i="5"/>
  <c r="AT277" i="5"/>
  <c r="AT230" i="5"/>
  <c r="AT127" i="5"/>
  <c r="AT121" i="5"/>
  <c r="AT245" i="5"/>
  <c r="AT80" i="5"/>
  <c r="AT39" i="5"/>
  <c r="AU10" i="5"/>
  <c r="AU283" i="5" s="1"/>
  <c r="AT168" i="5"/>
  <c r="AT32" i="5"/>
  <c r="AT61" i="5" s="1"/>
  <c r="AT23" i="5"/>
  <c r="AU159" i="5"/>
  <c r="AU178" i="5"/>
  <c r="AU173" i="5"/>
  <c r="AU135" i="5"/>
  <c r="AU132" i="5"/>
  <c r="AU265" i="5"/>
  <c r="AU216" i="5"/>
  <c r="AU121" i="5"/>
  <c r="AU39" i="5"/>
  <c r="AU271" i="5"/>
  <c r="AU168" i="5"/>
  <c r="AU124" i="5"/>
  <c r="AU277" i="5"/>
  <c r="AV10" i="5"/>
  <c r="AV173" i="5" s="1"/>
  <c r="AU80" i="5"/>
  <c r="AU32" i="5"/>
  <c r="AU61" i="5" s="1"/>
  <c r="AU230" i="5"/>
  <c r="AU23" i="5"/>
  <c r="AV283" i="5"/>
  <c r="AV265" i="5"/>
  <c r="AV216" i="5"/>
  <c r="AV245" i="5"/>
  <c r="AV159" i="5"/>
  <c r="AV271" i="5"/>
  <c r="AV127" i="5"/>
  <c r="AW10" i="5"/>
  <c r="AW168" i="5" s="1"/>
  <c r="AV178" i="5"/>
  <c r="AV168" i="5"/>
  <c r="AV32" i="5"/>
  <c r="AV61" i="5" s="1"/>
  <c r="AV230" i="5"/>
  <c r="AV39" i="5"/>
  <c r="AX10" i="5"/>
  <c r="AX271" i="5" s="1"/>
  <c r="AW178" i="5"/>
  <c r="AX277" i="5"/>
  <c r="AX135" i="5"/>
  <c r="AX245" i="5"/>
  <c r="AX138" i="5"/>
  <c r="AX159" i="5"/>
  <c r="AX124" i="5"/>
  <c r="AX80" i="5"/>
  <c r="AX168" i="5"/>
  <c r="AX216" i="5"/>
  <c r="AX178" i="5"/>
  <c r="AX61" i="5"/>
  <c r="AX230" i="5"/>
  <c r="AX173" i="5"/>
  <c r="AX121" i="5"/>
  <c r="AX39" i="5"/>
  <c r="AZ10" i="5"/>
  <c r="AZ216" i="5" s="1"/>
  <c r="AZ265" i="5"/>
  <c r="AZ138" i="5"/>
  <c r="AZ230" i="5"/>
  <c r="AZ178" i="5"/>
  <c r="AZ245" i="5"/>
  <c r="AZ127" i="5"/>
  <c r="AZ277" i="5"/>
  <c r="AZ168" i="5"/>
  <c r="AZ124" i="5"/>
  <c r="AZ283" i="5"/>
  <c r="AZ102" i="5"/>
  <c r="AZ173" i="5"/>
  <c r="AZ80" i="5"/>
  <c r="AZ61" i="5"/>
  <c r="AZ121" i="5"/>
  <c r="AZ23" i="5"/>
  <c r="AZ132" i="5"/>
  <c r="AZ39" i="5"/>
  <c r="BA10" i="5"/>
  <c r="AZ135" i="5"/>
  <c r="AZ32" i="5"/>
  <c r="BA230" i="5"/>
  <c r="BA178" i="5"/>
  <c r="BA216" i="5"/>
  <c r="BA132" i="5"/>
  <c r="BA271" i="5"/>
  <c r="BA245" i="5"/>
  <c r="BA135" i="5"/>
  <c r="BA23" i="5"/>
  <c r="BA124" i="5"/>
  <c r="BA39" i="5"/>
  <c r="BA173" i="5"/>
  <c r="BB10" i="5"/>
  <c r="BB245" i="5" s="1"/>
  <c r="BA127" i="5"/>
  <c r="BA80" i="5"/>
  <c r="BA61" i="5"/>
  <c r="BB216" i="5"/>
  <c r="BB138" i="5"/>
  <c r="BB277" i="5"/>
  <c r="BB32" i="5"/>
  <c r="BB39" i="5"/>
  <c r="BC10" i="5"/>
  <c r="BC271" i="5" s="1"/>
  <c r="BB283" i="5"/>
  <c r="BB178" i="5"/>
  <c r="BC283" i="5"/>
  <c r="BC159" i="5"/>
  <c r="BC168" i="5"/>
  <c r="BC132" i="5"/>
  <c r="BC230" i="5"/>
  <c r="BC138" i="5"/>
  <c r="BC135" i="5"/>
  <c r="BC173" i="5"/>
  <c r="BC245" i="5"/>
  <c r="BC216" i="5"/>
  <c r="BC127" i="5"/>
  <c r="BC178" i="5"/>
  <c r="BC124" i="5"/>
  <c r="BC39" i="5"/>
  <c r="BD10" i="5"/>
  <c r="BC32" i="5"/>
  <c r="BC265" i="5"/>
  <c r="BC277" i="5"/>
  <c r="BC61" i="5"/>
  <c r="BC80" i="5"/>
  <c r="BC23" i="5"/>
  <c r="BD173" i="5"/>
  <c r="BD283" i="5"/>
  <c r="BD277" i="5"/>
  <c r="BD135" i="5"/>
  <c r="BD230" i="5"/>
  <c r="BD138" i="5"/>
  <c r="BD121" i="5"/>
  <c r="BD178" i="5"/>
  <c r="BD216" i="5"/>
  <c r="BD127" i="5"/>
  <c r="BD168" i="5"/>
  <c r="BD32" i="5"/>
  <c r="BD265" i="5"/>
  <c r="BD132" i="5"/>
  <c r="BE10" i="5"/>
  <c r="BE135" i="5" s="1"/>
  <c r="BD159" i="5"/>
  <c r="BD80" i="5"/>
  <c r="BD102" i="5"/>
  <c r="BD23" i="5"/>
  <c r="BD124" i="5"/>
  <c r="BD39" i="5"/>
  <c r="BE159" i="5"/>
  <c r="BE277" i="5"/>
  <c r="BE271" i="5"/>
  <c r="BE178" i="5"/>
  <c r="BE173" i="5"/>
  <c r="BE265" i="5"/>
  <c r="BE168" i="5"/>
  <c r="BE138" i="5"/>
  <c r="BE61" i="5"/>
  <c r="BE80" i="5"/>
  <c r="BE230" i="5"/>
  <c r="BF10" i="5"/>
  <c r="BE102" i="5"/>
  <c r="BE124" i="5"/>
  <c r="BE39" i="5"/>
  <c r="BF277" i="5"/>
  <c r="BF135" i="5"/>
  <c r="BF271" i="5"/>
  <c r="BF178" i="5"/>
  <c r="BF283" i="5"/>
  <c r="BF127" i="5"/>
  <c r="BF132" i="5"/>
  <c r="BF102" i="5"/>
  <c r="BF121" i="5"/>
  <c r="BF23" i="5"/>
  <c r="BF61" i="5"/>
  <c r="BG10" i="5"/>
  <c r="BG265" i="5" s="1"/>
  <c r="BG271" i="5"/>
  <c r="BG245" i="5"/>
  <c r="BG230" i="5"/>
  <c r="BG168" i="5"/>
  <c r="BG216" i="5"/>
  <c r="BG283" i="5"/>
  <c r="BG159" i="5"/>
  <c r="BG132" i="5"/>
  <c r="BG135" i="5"/>
  <c r="BG173" i="5"/>
  <c r="BG39" i="5"/>
  <c r="BG121" i="5"/>
  <c r="BG23" i="5"/>
  <c r="BG80" i="5"/>
  <c r="BG127" i="5"/>
  <c r="BG138" i="5"/>
  <c r="BH10" i="5"/>
  <c r="BH265" i="5" s="1"/>
  <c r="BG32" i="5"/>
  <c r="BH124" i="5"/>
  <c r="BH271" i="5"/>
  <c r="BI10" i="5"/>
  <c r="BI230" i="5"/>
  <c r="BI178" i="5"/>
  <c r="BI168" i="5"/>
  <c r="BI216" i="5"/>
  <c r="BI159" i="5"/>
  <c r="BI265" i="5"/>
  <c r="BI245" i="5"/>
  <c r="BI132" i="5"/>
  <c r="BI173" i="5"/>
  <c r="BI124" i="5"/>
  <c r="BI277" i="5"/>
  <c r="BI23" i="5"/>
  <c r="BI283" i="5"/>
  <c r="BI127" i="5"/>
  <c r="BI271" i="5"/>
  <c r="BI138" i="5"/>
  <c r="BI80" i="5"/>
  <c r="BI61" i="5"/>
  <c r="BI39" i="5"/>
  <c r="BI102" i="5"/>
  <c r="BI121" i="5"/>
  <c r="BI135" i="5"/>
  <c r="BI32" i="5"/>
  <c r="BJ10" i="5"/>
  <c r="BJ216" i="5"/>
  <c r="BJ173" i="5"/>
  <c r="BJ265" i="5"/>
  <c r="BJ124" i="5"/>
  <c r="BJ277" i="5"/>
  <c r="BJ230" i="5"/>
  <c r="BJ178" i="5"/>
  <c r="BJ159" i="5"/>
  <c r="BJ271" i="5"/>
  <c r="BJ138" i="5"/>
  <c r="BJ80" i="5"/>
  <c r="BK10" i="5"/>
  <c r="BK245" i="5" s="1"/>
  <c r="BJ39" i="5"/>
  <c r="BJ102" i="5"/>
  <c r="BJ32" i="5"/>
  <c r="BJ283" i="5"/>
  <c r="BJ127" i="5"/>
  <c r="BJ132" i="5"/>
  <c r="BJ121" i="5"/>
  <c r="BJ23" i="5"/>
  <c r="BJ135" i="5"/>
  <c r="BK283" i="5"/>
  <c r="BK159" i="5"/>
  <c r="BK132" i="5"/>
  <c r="BK168" i="5"/>
  <c r="BK230" i="5"/>
  <c r="BK178" i="5"/>
  <c r="BK121" i="5"/>
  <c r="BK39" i="5"/>
  <c r="BK135" i="5"/>
  <c r="BK265" i="5"/>
  <c r="BL10" i="5"/>
  <c r="BK32" i="5"/>
  <c r="BK61" i="5"/>
  <c r="BK23" i="5"/>
  <c r="BK216" i="5"/>
  <c r="BK124" i="5"/>
  <c r="BK138" i="5"/>
  <c r="BK80" i="5"/>
  <c r="BK173" i="5"/>
  <c r="BM10" i="5"/>
  <c r="BM135" i="5" s="1"/>
  <c r="BM159" i="5"/>
  <c r="BM277" i="5"/>
  <c r="BM230" i="5"/>
  <c r="BM127" i="5"/>
  <c r="BM121" i="5"/>
  <c r="BN10" i="5"/>
  <c r="BN265" i="5" s="1"/>
  <c r="BM124" i="5"/>
  <c r="BM23" i="5"/>
  <c r="BM178" i="5"/>
  <c r="BN277" i="5"/>
  <c r="BN135" i="5"/>
  <c r="BN271" i="5"/>
  <c r="BN138" i="5"/>
  <c r="BN230" i="5"/>
  <c r="BN173" i="5"/>
  <c r="BN127" i="5"/>
  <c r="BN159" i="5"/>
  <c r="BN121" i="5"/>
  <c r="BN80" i="5"/>
  <c r="BN32" i="5"/>
  <c r="BN283" i="5"/>
  <c r="BN23" i="5"/>
  <c r="BN132" i="5"/>
  <c r="BN124" i="5"/>
  <c r="BN216" i="5"/>
  <c r="BN178" i="5"/>
  <c r="BO10" i="5"/>
  <c r="BO271" i="5" s="1"/>
  <c r="BN168" i="5"/>
  <c r="BN61" i="5"/>
  <c r="BO277" i="5"/>
  <c r="BO132" i="5"/>
  <c r="BO159" i="5"/>
  <c r="BO39" i="5"/>
  <c r="BP10" i="5"/>
  <c r="BP265" i="5" s="1"/>
  <c r="BP230" i="5"/>
  <c r="BP173" i="5"/>
  <c r="BP135" i="5"/>
  <c r="BP127" i="5"/>
  <c r="BP102" i="5"/>
  <c r="BP132" i="5"/>
  <c r="BP168" i="5"/>
  <c r="BP61" i="5"/>
  <c r="BP39" i="5"/>
  <c r="BQ10" i="5"/>
  <c r="BQ230" i="5" s="1"/>
  <c r="BP32" i="5"/>
  <c r="BP159" i="5"/>
  <c r="BQ159" i="5"/>
  <c r="BQ121" i="5"/>
  <c r="BQ138" i="5"/>
  <c r="BR10" i="5"/>
  <c r="BR216" i="5" s="1"/>
  <c r="BR271" i="5"/>
  <c r="BR283" i="5"/>
  <c r="BR159" i="5"/>
  <c r="BR178" i="5"/>
  <c r="BR245" i="5"/>
  <c r="BR80" i="5"/>
  <c r="BR61" i="5"/>
  <c r="BR265" i="5"/>
  <c r="BR135" i="5"/>
  <c r="BS10" i="5"/>
  <c r="BR102" i="5"/>
  <c r="BR23" i="5"/>
  <c r="BR127" i="5"/>
  <c r="B87" i="3"/>
  <c r="DP81" i="3"/>
  <c r="DN81" i="3"/>
  <c r="DL81" i="3"/>
  <c r="DJ81" i="3"/>
  <c r="DH81" i="3"/>
  <c r="DF81" i="3"/>
  <c r="DD81" i="3"/>
  <c r="DB81" i="3"/>
  <c r="CZ81" i="3"/>
  <c r="CX81" i="3"/>
  <c r="CV81" i="3"/>
  <c r="CT81" i="3"/>
  <c r="CR81" i="3"/>
  <c r="CP81" i="3"/>
  <c r="CN81" i="3"/>
  <c r="CL81" i="3"/>
  <c r="CJ81" i="3"/>
  <c r="CH81" i="3"/>
  <c r="CF81" i="3"/>
  <c r="CD81" i="3"/>
  <c r="CB81" i="3"/>
  <c r="BZ81" i="3"/>
  <c r="BX81" i="3"/>
  <c r="BV81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DP79" i="3"/>
  <c r="DN79" i="3"/>
  <c r="DL79" i="3"/>
  <c r="DJ79" i="3"/>
  <c r="DH79" i="3"/>
  <c r="DF79" i="3"/>
  <c r="DD79" i="3"/>
  <c r="DB79" i="3"/>
  <c r="CZ79" i="3"/>
  <c r="CX79" i="3"/>
  <c r="CV79" i="3"/>
  <c r="CT79" i="3"/>
  <c r="CR79" i="3"/>
  <c r="CP79" i="3"/>
  <c r="CN79" i="3"/>
  <c r="CL79" i="3"/>
  <c r="CJ79" i="3"/>
  <c r="CH79" i="3"/>
  <c r="CF79" i="3"/>
  <c r="CD79" i="3"/>
  <c r="CB79" i="3"/>
  <c r="BZ79" i="3"/>
  <c r="BX79" i="3"/>
  <c r="BV79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DP76" i="3"/>
  <c r="DN76" i="3"/>
  <c r="DL76" i="3"/>
  <c r="DJ76" i="3"/>
  <c r="DH76" i="3"/>
  <c r="DF76" i="3"/>
  <c r="DD76" i="3"/>
  <c r="DB76" i="3"/>
  <c r="CZ76" i="3"/>
  <c r="CX76" i="3"/>
  <c r="CV76" i="3"/>
  <c r="CT76" i="3"/>
  <c r="CR76" i="3"/>
  <c r="CP76" i="3"/>
  <c r="CN76" i="3"/>
  <c r="CL76" i="3"/>
  <c r="CJ76" i="3"/>
  <c r="CH76" i="3"/>
  <c r="CF76" i="3"/>
  <c r="CD76" i="3"/>
  <c r="CB76" i="3"/>
  <c r="BZ76" i="3"/>
  <c r="BX76" i="3"/>
  <c r="BV76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P70" i="3"/>
  <c r="DN70" i="3"/>
  <c r="DL70" i="3"/>
  <c r="DJ70" i="3"/>
  <c r="DH70" i="3"/>
  <c r="DF70" i="3"/>
  <c r="DD70" i="3"/>
  <c r="DB70" i="3"/>
  <c r="CZ70" i="3"/>
  <c r="CX70" i="3"/>
  <c r="CV70" i="3"/>
  <c r="CT70" i="3"/>
  <c r="CR70" i="3"/>
  <c r="CP70" i="3"/>
  <c r="CN70" i="3"/>
  <c r="CL70" i="3"/>
  <c r="CJ70" i="3"/>
  <c r="CH70" i="3"/>
  <c r="CF70" i="3"/>
  <c r="CD70" i="3"/>
  <c r="CB70" i="3"/>
  <c r="BZ70" i="3"/>
  <c r="BX70" i="3"/>
  <c r="BV70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P68" i="3"/>
  <c r="DN68" i="3"/>
  <c r="DL68" i="3"/>
  <c r="DJ68" i="3"/>
  <c r="DH68" i="3"/>
  <c r="DF68" i="3"/>
  <c r="DD68" i="3"/>
  <c r="DB68" i="3"/>
  <c r="CZ68" i="3"/>
  <c r="CX68" i="3"/>
  <c r="CV68" i="3"/>
  <c r="CT68" i="3"/>
  <c r="CR68" i="3"/>
  <c r="CP68" i="3"/>
  <c r="CN68" i="3"/>
  <c r="CL68" i="3"/>
  <c r="CJ68" i="3"/>
  <c r="CH68" i="3"/>
  <c r="CF68" i="3"/>
  <c r="CD68" i="3"/>
  <c r="CB68" i="3"/>
  <c r="BZ68" i="3"/>
  <c r="BX68" i="3"/>
  <c r="BV68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DP55" i="3"/>
  <c r="DN55" i="3"/>
  <c r="DL55" i="3"/>
  <c r="DJ55" i="3"/>
  <c r="DH55" i="3"/>
  <c r="DF55" i="3"/>
  <c r="DD55" i="3"/>
  <c r="DB55" i="3"/>
  <c r="CZ55" i="3"/>
  <c r="CX55" i="3"/>
  <c r="CV55" i="3"/>
  <c r="CT55" i="3"/>
  <c r="CR55" i="3"/>
  <c r="CP55" i="3"/>
  <c r="CN55" i="3"/>
  <c r="CL55" i="3"/>
  <c r="CJ55" i="3"/>
  <c r="CH55" i="3"/>
  <c r="CF55" i="3"/>
  <c r="CD55" i="3"/>
  <c r="CB55" i="3"/>
  <c r="BZ55" i="3"/>
  <c r="BX55" i="3"/>
  <c r="BV55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DP54" i="3"/>
  <c r="DN54" i="3"/>
  <c r="DL54" i="3"/>
  <c r="DJ54" i="3"/>
  <c r="DH54" i="3"/>
  <c r="DF54" i="3"/>
  <c r="DD54" i="3"/>
  <c r="DB54" i="3"/>
  <c r="CZ54" i="3"/>
  <c r="CX54" i="3"/>
  <c r="CV54" i="3"/>
  <c r="CT54" i="3"/>
  <c r="CR54" i="3"/>
  <c r="CP54" i="3"/>
  <c r="CN54" i="3"/>
  <c r="CL54" i="3"/>
  <c r="CJ54" i="3"/>
  <c r="CH54" i="3"/>
  <c r="CF54" i="3"/>
  <c r="CD54" i="3"/>
  <c r="CB54" i="3"/>
  <c r="BZ54" i="3"/>
  <c r="BX54" i="3"/>
  <c r="BV54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DP53" i="3"/>
  <c r="DN53" i="3"/>
  <c r="DL53" i="3"/>
  <c r="DJ53" i="3"/>
  <c r="DH53" i="3"/>
  <c r="DF53" i="3"/>
  <c r="DD53" i="3"/>
  <c r="DB53" i="3"/>
  <c r="CZ53" i="3"/>
  <c r="CX53" i="3"/>
  <c r="CV53" i="3"/>
  <c r="CT53" i="3"/>
  <c r="CR53" i="3"/>
  <c r="CP53" i="3"/>
  <c r="CN53" i="3"/>
  <c r="CL53" i="3"/>
  <c r="CJ53" i="3"/>
  <c r="CH53" i="3"/>
  <c r="CF53" i="3"/>
  <c r="CD53" i="3"/>
  <c r="CB53" i="3"/>
  <c r="BZ53" i="3"/>
  <c r="BX53" i="3"/>
  <c r="BV53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DP52" i="3"/>
  <c r="DN52" i="3"/>
  <c r="DL52" i="3"/>
  <c r="DJ52" i="3"/>
  <c r="DH52" i="3"/>
  <c r="DF52" i="3"/>
  <c r="DD52" i="3"/>
  <c r="DB52" i="3"/>
  <c r="CZ52" i="3"/>
  <c r="CX52" i="3"/>
  <c r="CV52" i="3"/>
  <c r="CT52" i="3"/>
  <c r="CR52" i="3"/>
  <c r="CP52" i="3"/>
  <c r="CN52" i="3"/>
  <c r="CL52" i="3"/>
  <c r="CJ52" i="3"/>
  <c r="CH52" i="3"/>
  <c r="CF52" i="3"/>
  <c r="CD52" i="3"/>
  <c r="CB52" i="3"/>
  <c r="BZ52" i="3"/>
  <c r="BX52" i="3"/>
  <c r="BV52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DP51" i="3"/>
  <c r="DN51" i="3"/>
  <c r="DL51" i="3"/>
  <c r="DJ51" i="3"/>
  <c r="DH51" i="3"/>
  <c r="DF51" i="3"/>
  <c r="DD51" i="3"/>
  <c r="DB51" i="3"/>
  <c r="CZ51" i="3"/>
  <c r="CX51" i="3"/>
  <c r="CV51" i="3"/>
  <c r="CT51" i="3"/>
  <c r="CR51" i="3"/>
  <c r="CP51" i="3"/>
  <c r="CN51" i="3"/>
  <c r="CL51" i="3"/>
  <c r="CJ51" i="3"/>
  <c r="CH51" i="3"/>
  <c r="CF51" i="3"/>
  <c r="CD51" i="3"/>
  <c r="CB51" i="3"/>
  <c r="BZ51" i="3"/>
  <c r="BX51" i="3"/>
  <c r="BV51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DP50" i="3"/>
  <c r="DN50" i="3"/>
  <c r="DL50" i="3"/>
  <c r="DJ50" i="3"/>
  <c r="DH50" i="3"/>
  <c r="DF50" i="3"/>
  <c r="DD50" i="3"/>
  <c r="DB50" i="3"/>
  <c r="CZ50" i="3"/>
  <c r="CX50" i="3"/>
  <c r="CV50" i="3"/>
  <c r="CT50" i="3"/>
  <c r="CR50" i="3"/>
  <c r="CP50" i="3"/>
  <c r="CN50" i="3"/>
  <c r="CL50" i="3"/>
  <c r="CJ50" i="3"/>
  <c r="CH50" i="3"/>
  <c r="CF50" i="3"/>
  <c r="CD50" i="3"/>
  <c r="CB50" i="3"/>
  <c r="BZ50" i="3"/>
  <c r="BX50" i="3"/>
  <c r="BV50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DP49" i="3"/>
  <c r="DN49" i="3"/>
  <c r="DL49" i="3"/>
  <c r="DJ49" i="3"/>
  <c r="DH49" i="3"/>
  <c r="DF49" i="3"/>
  <c r="DD49" i="3"/>
  <c r="DB49" i="3"/>
  <c r="CZ49" i="3"/>
  <c r="CX49" i="3"/>
  <c r="CV49" i="3"/>
  <c r="CT49" i="3"/>
  <c r="CR49" i="3"/>
  <c r="CP49" i="3"/>
  <c r="CN49" i="3"/>
  <c r="CL49" i="3"/>
  <c r="CJ49" i="3"/>
  <c r="CH49" i="3"/>
  <c r="CF49" i="3"/>
  <c r="CD49" i="3"/>
  <c r="CB49" i="3"/>
  <c r="BZ49" i="3"/>
  <c r="BX49" i="3"/>
  <c r="BV49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DP48" i="3"/>
  <c r="DN48" i="3"/>
  <c r="DL48" i="3"/>
  <c r="DJ48" i="3"/>
  <c r="DH48" i="3"/>
  <c r="DF48" i="3"/>
  <c r="DD48" i="3"/>
  <c r="DB48" i="3"/>
  <c r="CZ48" i="3"/>
  <c r="CX48" i="3"/>
  <c r="CV48" i="3"/>
  <c r="CT48" i="3"/>
  <c r="CR48" i="3"/>
  <c r="CP48" i="3"/>
  <c r="CN48" i="3"/>
  <c r="CL48" i="3"/>
  <c r="CJ48" i="3"/>
  <c r="CH48" i="3"/>
  <c r="CF48" i="3"/>
  <c r="CD48" i="3"/>
  <c r="CB48" i="3"/>
  <c r="BZ48" i="3"/>
  <c r="BX48" i="3"/>
  <c r="BV48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DP47" i="3"/>
  <c r="DN47" i="3"/>
  <c r="DL47" i="3"/>
  <c r="DJ47" i="3"/>
  <c r="DH47" i="3"/>
  <c r="DF47" i="3"/>
  <c r="DD47" i="3"/>
  <c r="DB47" i="3"/>
  <c r="CZ47" i="3"/>
  <c r="CX47" i="3"/>
  <c r="CV47" i="3"/>
  <c r="CT47" i="3"/>
  <c r="CR47" i="3"/>
  <c r="CP47" i="3"/>
  <c r="CN47" i="3"/>
  <c r="CL47" i="3"/>
  <c r="CJ47" i="3"/>
  <c r="CH47" i="3"/>
  <c r="CF47" i="3"/>
  <c r="CD47" i="3"/>
  <c r="CB47" i="3"/>
  <c r="BZ47" i="3"/>
  <c r="BX47" i="3"/>
  <c r="BV47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DP46" i="3"/>
  <c r="DN46" i="3"/>
  <c r="DL46" i="3"/>
  <c r="DJ46" i="3"/>
  <c r="DH46" i="3"/>
  <c r="DF46" i="3"/>
  <c r="DD46" i="3"/>
  <c r="DB46" i="3"/>
  <c r="CZ46" i="3"/>
  <c r="CX46" i="3"/>
  <c r="CV46" i="3"/>
  <c r="CT46" i="3"/>
  <c r="CR46" i="3"/>
  <c r="CP46" i="3"/>
  <c r="CN46" i="3"/>
  <c r="CL46" i="3"/>
  <c r="CJ46" i="3"/>
  <c r="CH46" i="3"/>
  <c r="CF46" i="3"/>
  <c r="CD46" i="3"/>
  <c r="CB46" i="3"/>
  <c r="BZ46" i="3"/>
  <c r="BX46" i="3"/>
  <c r="BV46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DP45" i="3"/>
  <c r="DN45" i="3"/>
  <c r="DL45" i="3"/>
  <c r="DJ45" i="3"/>
  <c r="DH45" i="3"/>
  <c r="DF45" i="3"/>
  <c r="DD45" i="3"/>
  <c r="DB45" i="3"/>
  <c r="CZ45" i="3"/>
  <c r="CX45" i="3"/>
  <c r="CV45" i="3"/>
  <c r="CT45" i="3"/>
  <c r="CR45" i="3"/>
  <c r="CP45" i="3"/>
  <c r="CN45" i="3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DP44" i="3"/>
  <c r="DN44" i="3"/>
  <c r="DL44" i="3"/>
  <c r="DJ44" i="3"/>
  <c r="DH44" i="3"/>
  <c r="DF44" i="3"/>
  <c r="DD44" i="3"/>
  <c r="DB44" i="3"/>
  <c r="CZ44" i="3"/>
  <c r="CX44" i="3"/>
  <c r="CV44" i="3"/>
  <c r="CT44" i="3"/>
  <c r="CR44" i="3"/>
  <c r="CP44" i="3"/>
  <c r="CN44" i="3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DP43" i="3"/>
  <c r="DN43" i="3"/>
  <c r="DL43" i="3"/>
  <c r="DJ43" i="3"/>
  <c r="DH43" i="3"/>
  <c r="DF43" i="3"/>
  <c r="DD43" i="3"/>
  <c r="DB43" i="3"/>
  <c r="CZ43" i="3"/>
  <c r="CX43" i="3"/>
  <c r="CV43" i="3"/>
  <c r="CT43" i="3"/>
  <c r="CR43" i="3"/>
  <c r="CP43" i="3"/>
  <c r="CN43" i="3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F10" i="3"/>
  <c r="D10" i="3"/>
  <c r="D26" i="3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S66" i="2"/>
  <c r="AR66" i="2"/>
  <c r="AQ66" i="2"/>
  <c r="AP66" i="2"/>
  <c r="AO66" i="2"/>
  <c r="AN66" i="2"/>
  <c r="AM66" i="2"/>
  <c r="AS63" i="2"/>
  <c r="AR63" i="2"/>
  <c r="AQ63" i="2"/>
  <c r="AP63" i="2"/>
  <c r="AO63" i="2"/>
  <c r="AN63" i="2"/>
  <c r="AM63" i="2"/>
  <c r="AS60" i="2"/>
  <c r="AR60" i="2"/>
  <c r="AQ60" i="2"/>
  <c r="AP60" i="2"/>
  <c r="AO60" i="2"/>
  <c r="AN60" i="2"/>
  <c r="AM60" i="2"/>
  <c r="AS57" i="2"/>
  <c r="AR57" i="2"/>
  <c r="AQ57" i="2"/>
  <c r="AP57" i="2"/>
  <c r="AO57" i="2"/>
  <c r="AN57" i="2"/>
  <c r="AM57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K47" i="2"/>
  <c r="BK45" i="2"/>
  <c r="BJ47" i="2"/>
  <c r="BI47" i="2"/>
  <c r="BH47" i="2"/>
  <c r="BG47" i="2"/>
  <c r="BG45" i="2"/>
  <c r="BF47" i="2"/>
  <c r="BF45" i="2"/>
  <c r="BE47" i="2"/>
  <c r="BE45" i="2"/>
  <c r="BD47" i="2"/>
  <c r="BC47" i="2"/>
  <c r="BC45" i="2"/>
  <c r="BB47" i="2"/>
  <c r="BA47" i="2"/>
  <c r="AZ47" i="2"/>
  <c r="AY47" i="2"/>
  <c r="AY45" i="2"/>
  <c r="AX47" i="2"/>
  <c r="AX45" i="2"/>
  <c r="AW47" i="2"/>
  <c r="AW45" i="2"/>
  <c r="AV47" i="2"/>
  <c r="AU47" i="2"/>
  <c r="AU45" i="2"/>
  <c r="AT47" i="2"/>
  <c r="AS47" i="2"/>
  <c r="AR47" i="2"/>
  <c r="AQ47" i="2"/>
  <c r="AQ45" i="2"/>
  <c r="AP47" i="2"/>
  <c r="AP45" i="2"/>
  <c r="AO47" i="2"/>
  <c r="AO45" i="2"/>
  <c r="AM47" i="2"/>
  <c r="AK47" i="2"/>
  <c r="AJ47" i="2"/>
  <c r="AI47" i="2"/>
  <c r="AH47" i="2"/>
  <c r="AG47" i="2"/>
  <c r="AG45" i="2"/>
  <c r="AF47" i="2"/>
  <c r="AF45" i="2"/>
  <c r="AE47" i="2"/>
  <c r="AE45" i="2"/>
  <c r="AC47" i="2"/>
  <c r="AB47" i="2"/>
  <c r="AA47" i="2"/>
  <c r="Z47" i="2"/>
  <c r="Z45" i="2"/>
  <c r="Y47" i="2"/>
  <c r="X47" i="2"/>
  <c r="X45" i="2"/>
  <c r="W47" i="2"/>
  <c r="W45" i="2"/>
  <c r="U47" i="2"/>
  <c r="U45" i="2"/>
  <c r="R47" i="2"/>
  <c r="Q47" i="2"/>
  <c r="O47" i="2"/>
  <c r="M47" i="2"/>
  <c r="M45" i="2"/>
  <c r="L47" i="2"/>
  <c r="J47" i="2"/>
  <c r="J45" i="2"/>
  <c r="I47" i="2"/>
  <c r="I45" i="2"/>
  <c r="H47" i="2"/>
  <c r="H45" i="2"/>
  <c r="F47" i="2"/>
  <c r="E47" i="2"/>
  <c r="E45" i="2"/>
  <c r="D47" i="2"/>
  <c r="C47" i="2"/>
  <c r="BJ45" i="2"/>
  <c r="BI45" i="2"/>
  <c r="BH45" i="2"/>
  <c r="BD45" i="2"/>
  <c r="BB45" i="2"/>
  <c r="BA45" i="2"/>
  <c r="AZ45" i="2"/>
  <c r="AV45" i="2"/>
  <c r="AT45" i="2"/>
  <c r="AS45" i="2"/>
  <c r="AR45" i="2"/>
  <c r="AN45" i="2"/>
  <c r="AM45" i="2"/>
  <c r="AK45" i="2"/>
  <c r="AJ45" i="2"/>
  <c r="AI45" i="2"/>
  <c r="AH45" i="2"/>
  <c r="AD45" i="2"/>
  <c r="AC45" i="2"/>
  <c r="AB45" i="2"/>
  <c r="AA45" i="2"/>
  <c r="Y45" i="2"/>
  <c r="V45" i="2"/>
  <c r="T45" i="2"/>
  <c r="S45" i="2"/>
  <c r="R45" i="2"/>
  <c r="Q45" i="2"/>
  <c r="O45" i="2"/>
  <c r="N45" i="2"/>
  <c r="L45" i="2"/>
  <c r="K45" i="2"/>
  <c r="G45" i="2"/>
  <c r="F45" i="2"/>
  <c r="D45" i="2"/>
  <c r="C45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B39" i="2"/>
  <c r="AA41" i="2"/>
  <c r="Z41" i="2"/>
  <c r="Y41" i="2"/>
  <c r="Y39" i="2"/>
  <c r="X41" i="2"/>
  <c r="X39" i="2"/>
  <c r="W41" i="2"/>
  <c r="W39" i="2"/>
  <c r="V41" i="2"/>
  <c r="U41" i="2"/>
  <c r="T41" i="2"/>
  <c r="T39" i="2"/>
  <c r="S41" i="2"/>
  <c r="R41" i="2"/>
  <c r="Q41" i="2"/>
  <c r="O41" i="2"/>
  <c r="O39" i="2"/>
  <c r="N41" i="2"/>
  <c r="N39" i="2"/>
  <c r="M41" i="2"/>
  <c r="L41" i="2"/>
  <c r="K41" i="2"/>
  <c r="K39" i="2"/>
  <c r="J41" i="2"/>
  <c r="I41" i="2"/>
  <c r="H41" i="2"/>
  <c r="F41" i="2"/>
  <c r="F39" i="2"/>
  <c r="E41" i="2"/>
  <c r="E39" i="2"/>
  <c r="D41" i="2"/>
  <c r="C41" i="2"/>
  <c r="C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AA39" i="2"/>
  <c r="Z39" i="2"/>
  <c r="V39" i="2"/>
  <c r="U39" i="2"/>
  <c r="S39" i="2"/>
  <c r="R39" i="2"/>
  <c r="Q39" i="2"/>
  <c r="M39" i="2"/>
  <c r="L39" i="2"/>
  <c r="J39" i="2"/>
  <c r="I39" i="2"/>
  <c r="H39" i="2"/>
  <c r="G39" i="2"/>
  <c r="D39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S33" i="2"/>
  <c r="AR33" i="2"/>
  <c r="AQ33" i="2"/>
  <c r="AP33" i="2"/>
  <c r="AO33" i="2"/>
  <c r="AN33" i="2"/>
  <c r="AM33" i="2"/>
  <c r="AS30" i="2"/>
  <c r="AR30" i="2"/>
  <c r="AQ30" i="2"/>
  <c r="AP30" i="2"/>
  <c r="AO30" i="2"/>
  <c r="AN30" i="2"/>
  <c r="AM30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M29" i="2"/>
  <c r="AN29" i="2"/>
  <c r="AO29" i="2"/>
  <c r="C29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AP25" i="2"/>
  <c r="M25" i="2"/>
  <c r="N25" i="2"/>
  <c r="O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M25" i="2"/>
  <c r="AN25" i="2"/>
  <c r="E25" i="2"/>
  <c r="F25" i="2"/>
  <c r="G25" i="2"/>
  <c r="H25" i="2"/>
  <c r="I25" i="2"/>
  <c r="J25" i="2"/>
  <c r="K25" i="2"/>
  <c r="L25" i="2"/>
  <c r="D25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K14" i="2"/>
  <c r="BJ14" i="2"/>
  <c r="BI14" i="2"/>
  <c r="BI13" i="2"/>
  <c r="BI18" i="2"/>
  <c r="BH14" i="2"/>
  <c r="BH13" i="2"/>
  <c r="BH18" i="2"/>
  <c r="BG14" i="2"/>
  <c r="BG13" i="2"/>
  <c r="BG18" i="2"/>
  <c r="BF14" i="2"/>
  <c r="BE14" i="2"/>
  <c r="BD14" i="2"/>
  <c r="BD13" i="2"/>
  <c r="BD18" i="2"/>
  <c r="BC14" i="2"/>
  <c r="BB14" i="2"/>
  <c r="BA14" i="2"/>
  <c r="BA13" i="2"/>
  <c r="BA18" i="2"/>
  <c r="AZ14" i="2"/>
  <c r="AZ13" i="2"/>
  <c r="AZ18" i="2"/>
  <c r="AY14" i="2"/>
  <c r="AY13" i="2"/>
  <c r="AY18" i="2"/>
  <c r="AX14" i="2"/>
  <c r="AW14" i="2"/>
  <c r="AV14" i="2"/>
  <c r="AV13" i="2"/>
  <c r="AV18" i="2" s="1"/>
  <c r="AU14" i="2"/>
  <c r="AT14" i="2"/>
  <c r="AS14" i="2"/>
  <c r="AS13" i="2"/>
  <c r="AS18" i="2"/>
  <c r="AR14" i="2"/>
  <c r="AR13" i="2"/>
  <c r="AR18" i="2"/>
  <c r="AQ14" i="2"/>
  <c r="AQ13" i="2"/>
  <c r="AQ18" i="2" s="1"/>
  <c r="AP14" i="2"/>
  <c r="AO14" i="2"/>
  <c r="AN14" i="2"/>
  <c r="AN13" i="2"/>
  <c r="AN18" i="2"/>
  <c r="AM14" i="2"/>
  <c r="AK14" i="2"/>
  <c r="AJ14" i="2"/>
  <c r="AJ13" i="2"/>
  <c r="AJ18" i="2"/>
  <c r="AI14" i="2"/>
  <c r="AI13" i="2"/>
  <c r="AI18" i="2"/>
  <c r="AH14" i="2"/>
  <c r="AH13" i="2"/>
  <c r="AH18" i="2"/>
  <c r="AG14" i="2"/>
  <c r="AF14" i="2"/>
  <c r="AE14" i="2"/>
  <c r="AE13" i="2"/>
  <c r="AE18" i="2"/>
  <c r="AD14" i="2"/>
  <c r="AC14" i="2"/>
  <c r="AB14" i="2"/>
  <c r="AB13" i="2"/>
  <c r="AB18" i="2"/>
  <c r="AA14" i="2"/>
  <c r="AA13" i="2"/>
  <c r="AA18" i="2"/>
  <c r="Z14" i="2"/>
  <c r="Z13" i="2"/>
  <c r="Z18" i="2"/>
  <c r="Y14" i="2"/>
  <c r="X14" i="2"/>
  <c r="W14" i="2"/>
  <c r="W13" i="2"/>
  <c r="W18" i="2"/>
  <c r="V14" i="2"/>
  <c r="U14" i="2"/>
  <c r="T14" i="2"/>
  <c r="T13" i="2"/>
  <c r="T18" i="2"/>
  <c r="S14" i="2"/>
  <c r="S13" i="2"/>
  <c r="S18" i="2" s="1"/>
  <c r="R14" i="2"/>
  <c r="R13" i="2"/>
  <c r="R18" i="2"/>
  <c r="Q14" i="2"/>
  <c r="O14" i="2"/>
  <c r="N14" i="2"/>
  <c r="N13" i="2"/>
  <c r="N18" i="2"/>
  <c r="M14" i="2"/>
  <c r="L14" i="2"/>
  <c r="J14" i="2"/>
  <c r="J13" i="2"/>
  <c r="J18" i="2" s="1"/>
  <c r="I14" i="2"/>
  <c r="I13" i="2"/>
  <c r="I18" i="2"/>
  <c r="H14" i="2"/>
  <c r="G14" i="2"/>
  <c r="F14" i="2"/>
  <c r="E14" i="2"/>
  <c r="D14" i="2"/>
  <c r="C14" i="2"/>
  <c r="BK13" i="2"/>
  <c r="BK18" i="2" s="1"/>
  <c r="BJ13" i="2"/>
  <c r="BJ18" i="2"/>
  <c r="BF13" i="2"/>
  <c r="BF18" i="2"/>
  <c r="BE13" i="2"/>
  <c r="BE18" i="2"/>
  <c r="BC13" i="2"/>
  <c r="BC18" i="2"/>
  <c r="BB13" i="2"/>
  <c r="BB18" i="2"/>
  <c r="AX13" i="2"/>
  <c r="AX18" i="2"/>
  <c r="AW13" i="2"/>
  <c r="AW18" i="2" s="1"/>
  <c r="AU13" i="2"/>
  <c r="AU18" i="2"/>
  <c r="AT13" i="2"/>
  <c r="AT18" i="2"/>
  <c r="AP13" i="2"/>
  <c r="AP18" i="2"/>
  <c r="AO13" i="2"/>
  <c r="AO18" i="2"/>
  <c r="AM13" i="2"/>
  <c r="AM18" i="2"/>
  <c r="AK13" i="2"/>
  <c r="AK18" i="2"/>
  <c r="AG13" i="2"/>
  <c r="AG18" i="2"/>
  <c r="AF13" i="2"/>
  <c r="AF18" i="2"/>
  <c r="AD13" i="2"/>
  <c r="AD18" i="2"/>
  <c r="AC13" i="2"/>
  <c r="AC18" i="2"/>
  <c r="Y13" i="2"/>
  <c r="Y18" i="2"/>
  <c r="X13" i="2"/>
  <c r="X18" i="2" s="1"/>
  <c r="V13" i="2"/>
  <c r="V18" i="2"/>
  <c r="U13" i="2"/>
  <c r="U18" i="2" s="1"/>
  <c r="Q13" i="2"/>
  <c r="Q18" i="2"/>
  <c r="O13" i="2"/>
  <c r="O18" i="2"/>
  <c r="M13" i="2"/>
  <c r="M18" i="2"/>
  <c r="L13" i="2"/>
  <c r="L18" i="2"/>
  <c r="H13" i="2"/>
  <c r="H18" i="2"/>
  <c r="G13" i="2"/>
  <c r="G18" i="2"/>
  <c r="F13" i="2"/>
  <c r="F18" i="2"/>
  <c r="E13" i="2"/>
  <c r="E18" i="2" s="1"/>
  <c r="D13" i="2"/>
  <c r="D18" i="2"/>
  <c r="C13" i="2"/>
  <c r="C18" i="2"/>
  <c r="BK10" i="2"/>
  <c r="BK17" i="2" s="1"/>
  <c r="BK16" i="2" s="1"/>
  <c r="BJ10" i="2"/>
  <c r="BJ17" i="2" s="1"/>
  <c r="BJ16" i="2" s="1"/>
  <c r="BI10" i="2"/>
  <c r="BI17" i="2" s="1"/>
  <c r="BI16" i="2" s="1"/>
  <c r="BH10" i="2"/>
  <c r="BH17" i="2" s="1"/>
  <c r="BH16" i="2" s="1"/>
  <c r="BG10" i="2"/>
  <c r="BG17" i="2"/>
  <c r="BG16" i="2"/>
  <c r="BF10" i="2"/>
  <c r="BF17" i="2"/>
  <c r="BE10" i="2"/>
  <c r="BE17" i="2"/>
  <c r="BE16" i="2"/>
  <c r="BD10" i="2"/>
  <c r="BD17" i="2"/>
  <c r="BD16" i="2" s="1"/>
  <c r="BC10" i="2"/>
  <c r="BC17" i="2"/>
  <c r="BB10" i="2"/>
  <c r="BB17" i="2" s="1"/>
  <c r="BB16" i="2" s="1"/>
  <c r="BA10" i="2"/>
  <c r="BA17" i="2"/>
  <c r="BA16" i="2"/>
  <c r="AZ10" i="2"/>
  <c r="AZ17" i="2" s="1"/>
  <c r="AZ16" i="2" s="1"/>
  <c r="AY10" i="2"/>
  <c r="AY17" i="2"/>
  <c r="AY16" i="2"/>
  <c r="AX10" i="2"/>
  <c r="AX17" i="2"/>
  <c r="AW10" i="2"/>
  <c r="AW17" i="2"/>
  <c r="AW16" i="2" s="1"/>
  <c r="AV10" i="2"/>
  <c r="AV17" i="2"/>
  <c r="AV16" i="2"/>
  <c r="AU10" i="2"/>
  <c r="AU17" i="2"/>
  <c r="AU16" i="2"/>
  <c r="AT10" i="2"/>
  <c r="AT17" i="2" s="1"/>
  <c r="AT16" i="2" s="1"/>
  <c r="AS10" i="2"/>
  <c r="AS17" i="2"/>
  <c r="AS16" i="2"/>
  <c r="AR10" i="2"/>
  <c r="AR17" i="2" s="1"/>
  <c r="AR16" i="2" s="1"/>
  <c r="AQ10" i="2"/>
  <c r="AQ17" i="2"/>
  <c r="AP10" i="2"/>
  <c r="AP17" i="2"/>
  <c r="AO10" i="2"/>
  <c r="AO17" i="2"/>
  <c r="AO16" i="2"/>
  <c r="AN10" i="2"/>
  <c r="AN17" i="2"/>
  <c r="AN16" i="2" s="1"/>
  <c r="AM10" i="2"/>
  <c r="AM17" i="2"/>
  <c r="AK10" i="2"/>
  <c r="AK17" i="2" s="1"/>
  <c r="AK16" i="2" s="1"/>
  <c r="AJ10" i="2"/>
  <c r="AJ17" i="2"/>
  <c r="AJ16" i="2"/>
  <c r="AI10" i="2"/>
  <c r="AI17" i="2" s="1"/>
  <c r="AI16" i="2" s="1"/>
  <c r="AH10" i="2"/>
  <c r="AH17" i="2"/>
  <c r="AH16" i="2"/>
  <c r="AG10" i="2"/>
  <c r="AG17" i="2"/>
  <c r="AF10" i="2"/>
  <c r="AF17" i="2"/>
  <c r="AF16" i="2" s="1"/>
  <c r="AE10" i="2"/>
  <c r="AE17" i="2"/>
  <c r="AE16" i="2" s="1"/>
  <c r="AD10" i="2"/>
  <c r="AD17" i="2"/>
  <c r="AC10" i="2"/>
  <c r="AC17" i="2" s="1"/>
  <c r="AB10" i="2"/>
  <c r="AB17" i="2"/>
  <c r="AB16" i="2"/>
  <c r="AA10" i="2"/>
  <c r="AA17" i="2" s="1"/>
  <c r="AA16" i="2" s="1"/>
  <c r="Z10" i="2"/>
  <c r="Z17" i="2"/>
  <c r="Z16" i="2"/>
  <c r="Y10" i="2"/>
  <c r="Y17" i="2"/>
  <c r="X10" i="2"/>
  <c r="X17" i="2"/>
  <c r="X16" i="2"/>
  <c r="W10" i="2"/>
  <c r="W17" i="2"/>
  <c r="W16" i="2" s="1"/>
  <c r="V10" i="2"/>
  <c r="V17" i="2"/>
  <c r="U10" i="2"/>
  <c r="U17" i="2" s="1"/>
  <c r="T10" i="2"/>
  <c r="T17" i="2"/>
  <c r="T16" i="2"/>
  <c r="S10" i="2"/>
  <c r="S17" i="2" s="1"/>
  <c r="S16" i="2" s="1"/>
  <c r="R10" i="2"/>
  <c r="R17" i="2"/>
  <c r="R16" i="2"/>
  <c r="Q10" i="2"/>
  <c r="Q17" i="2"/>
  <c r="O10" i="2"/>
  <c r="O17" i="2"/>
  <c r="O16" i="2"/>
  <c r="N10" i="2"/>
  <c r="N17" i="2"/>
  <c r="N16" i="2" s="1"/>
  <c r="M10" i="2"/>
  <c r="M17" i="2"/>
  <c r="M16" i="2"/>
  <c r="L10" i="2"/>
  <c r="L17" i="2" s="1"/>
  <c r="L16" i="2" s="1"/>
  <c r="K10" i="2"/>
  <c r="K17" i="2"/>
  <c r="J10" i="2"/>
  <c r="J17" i="2" s="1"/>
  <c r="J16" i="2" s="1"/>
  <c r="I10" i="2"/>
  <c r="I17" i="2"/>
  <c r="H10" i="2"/>
  <c r="H17" i="2"/>
  <c r="G10" i="2"/>
  <c r="G17" i="2"/>
  <c r="G16" i="2" s="1"/>
  <c r="F10" i="2"/>
  <c r="F17" i="2"/>
  <c r="F16" i="2" s="1"/>
  <c r="E10" i="2"/>
  <c r="E17" i="2"/>
  <c r="E16" i="2"/>
  <c r="D10" i="2"/>
  <c r="D17" i="2" s="1"/>
  <c r="C10" i="2"/>
  <c r="C17" i="2"/>
  <c r="C16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AP9" i="2"/>
  <c r="AQ25" i="2" s="1"/>
  <c r="N9" i="2"/>
  <c r="O9" i="2"/>
  <c r="Q9" i="2"/>
  <c r="R9" i="2"/>
  <c r="D9" i="2"/>
  <c r="E9" i="2"/>
  <c r="F9" i="2"/>
  <c r="G9" i="2"/>
  <c r="H9" i="2"/>
  <c r="I9" i="2"/>
  <c r="J9" i="2"/>
  <c r="K9" i="2"/>
  <c r="L9" i="2"/>
  <c r="M9" i="2"/>
  <c r="K15" i="2"/>
  <c r="K13" i="2"/>
  <c r="K18" i="2"/>
  <c r="BS283" i="5"/>
  <c r="BS159" i="5"/>
  <c r="BS132" i="5"/>
  <c r="BS178" i="5"/>
  <c r="BS265" i="5"/>
  <c r="BS216" i="5"/>
  <c r="BS245" i="5"/>
  <c r="BS168" i="5"/>
  <c r="BS138" i="5"/>
  <c r="BS124" i="5"/>
  <c r="BS271" i="5"/>
  <c r="BS135" i="5"/>
  <c r="BS277" i="5"/>
  <c r="BS173" i="5"/>
  <c r="BS102" i="5"/>
  <c r="BS80" i="5"/>
  <c r="BS61" i="5"/>
  <c r="BS39" i="5"/>
  <c r="BS121" i="5"/>
  <c r="BS32" i="5"/>
  <c r="BS23" i="5"/>
  <c r="BS230" i="5"/>
  <c r="BS127" i="5"/>
  <c r="AQ9" i="2"/>
  <c r="K16" i="2"/>
  <c r="I16" i="2"/>
  <c r="AQ16" i="2"/>
  <c r="AC16" i="2"/>
  <c r="V16" i="2"/>
  <c r="AD16" i="2"/>
  <c r="AM16" i="2"/>
  <c r="BC16" i="2"/>
  <c r="D16" i="2"/>
  <c r="U16" i="2"/>
  <c r="H16" i="2"/>
  <c r="Q16" i="2"/>
  <c r="Y16" i="2"/>
  <c r="AG16" i="2"/>
  <c r="AP16" i="2"/>
  <c r="AX16" i="2"/>
  <c r="BF16" i="2"/>
  <c r="F87" i="3"/>
  <c r="F75" i="3"/>
  <c r="F67" i="3"/>
  <c r="H10" i="3"/>
  <c r="H75" i="3" s="1"/>
  <c r="F58" i="3"/>
  <c r="F26" i="3"/>
  <c r="F42" i="3"/>
  <c r="D58" i="3"/>
  <c r="D42" i="3"/>
  <c r="D67" i="3"/>
  <c r="D75" i="3"/>
  <c r="D87" i="3"/>
  <c r="J10" i="3"/>
  <c r="J26" i="3" s="1"/>
  <c r="AQ29" i="2"/>
  <c r="AR25" i="2"/>
  <c r="AR9" i="2"/>
  <c r="L10" i="3"/>
  <c r="L26" i="3" s="1"/>
  <c r="J42" i="3"/>
  <c r="J87" i="3"/>
  <c r="J75" i="3"/>
  <c r="J67" i="3"/>
  <c r="J58" i="3"/>
  <c r="AR29" i="2"/>
  <c r="AS25" i="2"/>
  <c r="AS9" i="2"/>
  <c r="AT25" i="2" s="1"/>
  <c r="AT9" i="2"/>
  <c r="AU25" i="2" s="1"/>
  <c r="L42" i="3"/>
  <c r="L87" i="3"/>
  <c r="N10" i="3"/>
  <c r="N58" i="3" s="1"/>
  <c r="AU9" i="2"/>
  <c r="AV25" i="2" s="1"/>
  <c r="N87" i="3"/>
  <c r="N75" i="3"/>
  <c r="P10" i="3"/>
  <c r="P26" i="3" s="1"/>
  <c r="N42" i="3"/>
  <c r="N26" i="3"/>
  <c r="P87" i="3"/>
  <c r="R10" i="3"/>
  <c r="R42" i="3" s="1"/>
  <c r="P42" i="3"/>
  <c r="AV9" i="2"/>
  <c r="R26" i="3"/>
  <c r="T10" i="3"/>
  <c r="T58" i="3" s="1"/>
  <c r="R58" i="3"/>
  <c r="R75" i="3"/>
  <c r="R87" i="3"/>
  <c r="AW25" i="2"/>
  <c r="AV29" i="2"/>
  <c r="AW9" i="2"/>
  <c r="AW29" i="2" s="1"/>
  <c r="AX25" i="2"/>
  <c r="AX9" i="2"/>
  <c r="AX29" i="2" s="1"/>
  <c r="T26" i="3"/>
  <c r="T75" i="3"/>
  <c r="T67" i="3"/>
  <c r="T42" i="3"/>
  <c r="V10" i="3"/>
  <c r="V26" i="3" s="1"/>
  <c r="V87" i="3"/>
  <c r="V75" i="3"/>
  <c r="X10" i="3"/>
  <c r="X42" i="3" s="1"/>
  <c r="V58" i="3"/>
  <c r="AY9" i="2"/>
  <c r="AZ25" i="2" s="1"/>
  <c r="AY25" i="2"/>
  <c r="X75" i="3"/>
  <c r="X67" i="3"/>
  <c r="Z10" i="3"/>
  <c r="Z26" i="3" s="1"/>
  <c r="X58" i="3"/>
  <c r="X26" i="3"/>
  <c r="AY29" i="2"/>
  <c r="AZ9" i="2"/>
  <c r="AB10" i="3"/>
  <c r="AB67" i="3" s="1"/>
  <c r="Z42" i="3"/>
  <c r="Z87" i="3"/>
  <c r="Z75" i="3"/>
  <c r="Z67" i="3"/>
  <c r="AZ29" i="2"/>
  <c r="BA25" i="2"/>
  <c r="BA9" i="2"/>
  <c r="BB25" i="2" s="1"/>
  <c r="BB9" i="2"/>
  <c r="BC25" i="2" s="1"/>
  <c r="AB42" i="3"/>
  <c r="AB26" i="3"/>
  <c r="AB87" i="3"/>
  <c r="AB75" i="3"/>
  <c r="AD10" i="3"/>
  <c r="AD67" i="3" s="1"/>
  <c r="AD58" i="3"/>
  <c r="AD87" i="3"/>
  <c r="AF10" i="3"/>
  <c r="AF42" i="3" s="1"/>
  <c r="AD42" i="3"/>
  <c r="BC9" i="2"/>
  <c r="BC29" i="2" s="1"/>
  <c r="BB29" i="2"/>
  <c r="BD9" i="2"/>
  <c r="BE25" i="2" s="1"/>
  <c r="AF75" i="3"/>
  <c r="AF67" i="3"/>
  <c r="AH10" i="3"/>
  <c r="AH42" i="3" s="1"/>
  <c r="AH26" i="3"/>
  <c r="AJ10" i="3"/>
  <c r="AJ75" i="3" s="1"/>
  <c r="AH58" i="3"/>
  <c r="AH75" i="3"/>
  <c r="AH87" i="3"/>
  <c r="AH67" i="3"/>
  <c r="BD29" i="2"/>
  <c r="BE9" i="2"/>
  <c r="BE29" i="2" s="1"/>
  <c r="BF9" i="2"/>
  <c r="BG25" i="2" s="1"/>
  <c r="AJ26" i="3"/>
  <c r="AJ67" i="3"/>
  <c r="AJ42" i="3"/>
  <c r="AL10" i="3"/>
  <c r="AL87" i="3" s="1"/>
  <c r="BG9" i="2"/>
  <c r="BG29" i="2" s="1"/>
  <c r="AL75" i="3"/>
  <c r="AL67" i="3"/>
  <c r="AN10" i="3"/>
  <c r="AL58" i="3"/>
  <c r="AL26" i="3"/>
  <c r="AL42" i="3"/>
  <c r="AN87" i="3"/>
  <c r="AN75" i="3"/>
  <c r="AN67" i="3"/>
  <c r="AP10" i="3"/>
  <c r="AP75" i="3" s="1"/>
  <c r="AN42" i="3"/>
  <c r="AN58" i="3"/>
  <c r="AN26" i="3"/>
  <c r="BH9" i="2"/>
  <c r="BH29" i="2"/>
  <c r="BI25" i="2"/>
  <c r="BI9" i="2"/>
  <c r="AR10" i="3"/>
  <c r="AR67" i="3" s="1"/>
  <c r="AP42" i="3"/>
  <c r="AP26" i="3"/>
  <c r="AP67" i="3"/>
  <c r="AP58" i="3"/>
  <c r="AR58" i="3"/>
  <c r="AR26" i="3"/>
  <c r="AR87" i="3"/>
  <c r="AT10" i="3"/>
  <c r="AT67" i="3" s="1"/>
  <c r="BJ25" i="2"/>
  <c r="BI29" i="2"/>
  <c r="BJ9" i="2"/>
  <c r="BJ29" i="2" s="1"/>
  <c r="AT58" i="3"/>
  <c r="AT87" i="3"/>
  <c r="AV10" i="3"/>
  <c r="AV58" i="3" s="1"/>
  <c r="AT42" i="3"/>
  <c r="BK25" i="2"/>
  <c r="BK9" i="2"/>
  <c r="BK29" i="2"/>
  <c r="AV26" i="3"/>
  <c r="AX10" i="3"/>
  <c r="AX67" i="3" s="1"/>
  <c r="AV42" i="3"/>
  <c r="AZ10" i="3"/>
  <c r="AZ58" i="3" s="1"/>
  <c r="AZ26" i="3"/>
  <c r="AZ75" i="3"/>
  <c r="AZ67" i="3"/>
  <c r="AZ42" i="3"/>
  <c r="BB10" i="3"/>
  <c r="BB42" i="3" s="1"/>
  <c r="BB87" i="3"/>
  <c r="BB75" i="3"/>
  <c r="BD10" i="3"/>
  <c r="BB58" i="3"/>
  <c r="BB26" i="3"/>
  <c r="BD87" i="3"/>
  <c r="BD75" i="3"/>
  <c r="BD67" i="3"/>
  <c r="BF10" i="3"/>
  <c r="BD42" i="3"/>
  <c r="BD58" i="3"/>
  <c r="BD26" i="3"/>
  <c r="BH10" i="3"/>
  <c r="BF42" i="3"/>
  <c r="BF26" i="3"/>
  <c r="BF87" i="3"/>
  <c r="BF75" i="3"/>
  <c r="BF67" i="3"/>
  <c r="BF58" i="3"/>
  <c r="BH42" i="3"/>
  <c r="BH58" i="3"/>
  <c r="BH26" i="3"/>
  <c r="BH87" i="3"/>
  <c r="BH75" i="3"/>
  <c r="BH67" i="3"/>
  <c r="BJ10" i="3"/>
  <c r="BJ75" i="3" s="1"/>
  <c r="BJ58" i="3"/>
  <c r="BJ87" i="3"/>
  <c r="BJ67" i="3"/>
  <c r="BL10" i="3"/>
  <c r="BL58" i="3" s="1"/>
  <c r="BJ42" i="3"/>
  <c r="BN10" i="3"/>
  <c r="BN42" i="3" s="1"/>
  <c r="BL42" i="3"/>
  <c r="BP10" i="3"/>
  <c r="BP58" i="3" s="1"/>
  <c r="BP26" i="3"/>
  <c r="BP75" i="3"/>
  <c r="BP67" i="3"/>
  <c r="BP42" i="3"/>
  <c r="BR10" i="3"/>
  <c r="BR42" i="3" s="1"/>
  <c r="BR87" i="3"/>
  <c r="BR75" i="3"/>
  <c r="BT10" i="3"/>
  <c r="BR58" i="3"/>
  <c r="BR26" i="3"/>
  <c r="BT87" i="3"/>
  <c r="BT75" i="3"/>
  <c r="BT67" i="3"/>
  <c r="BV10" i="3"/>
  <c r="BT42" i="3"/>
  <c r="BT58" i="3"/>
  <c r="BT26" i="3"/>
  <c r="BX10" i="3"/>
  <c r="BX67" i="3" s="1"/>
  <c r="BV42" i="3"/>
  <c r="BV26" i="3"/>
  <c r="BV87" i="3"/>
  <c r="BV75" i="3"/>
  <c r="BV67" i="3"/>
  <c r="BV58" i="3"/>
  <c r="BX42" i="3"/>
  <c r="BX58" i="3"/>
  <c r="BX26" i="3"/>
  <c r="BX87" i="3"/>
  <c r="BX75" i="3"/>
  <c r="BZ10" i="3"/>
  <c r="BZ58" i="3" s="1"/>
  <c r="CB10" i="3"/>
  <c r="CB26" i="3" s="1"/>
  <c r="BZ42" i="3"/>
  <c r="CD10" i="3"/>
  <c r="CD42" i="3" s="1"/>
  <c r="CB42" i="3"/>
  <c r="CF10" i="3"/>
  <c r="CF67" i="3" s="1"/>
  <c r="CF26" i="3"/>
  <c r="CF75" i="3"/>
  <c r="CH10" i="3"/>
  <c r="CH58" i="3" s="1"/>
  <c r="CH87" i="3"/>
  <c r="CH75" i="3"/>
  <c r="CJ10" i="3"/>
  <c r="CJ42" i="3" s="1"/>
  <c r="CJ87" i="3"/>
  <c r="CJ75" i="3"/>
  <c r="CJ67" i="3"/>
  <c r="CL10" i="3"/>
  <c r="CN10" i="3"/>
  <c r="CN67" i="3" s="1"/>
  <c r="CL42" i="3"/>
  <c r="CL26" i="3"/>
  <c r="CL87" i="3"/>
  <c r="CL75" i="3"/>
  <c r="CL67" i="3"/>
  <c r="CL58" i="3"/>
  <c r="CN42" i="3"/>
  <c r="CN58" i="3"/>
  <c r="CN26" i="3"/>
  <c r="CN87" i="3"/>
  <c r="CN75" i="3"/>
  <c r="CP10" i="3"/>
  <c r="CP58" i="3" s="1"/>
  <c r="CR10" i="3"/>
  <c r="CR58" i="3" s="1"/>
  <c r="CP42" i="3"/>
  <c r="CT10" i="3"/>
  <c r="CT42" i="3" s="1"/>
  <c r="CR42" i="3"/>
  <c r="CV10" i="3"/>
  <c r="CV67" i="3" s="1"/>
  <c r="CV26" i="3"/>
  <c r="CX10" i="3"/>
  <c r="CX58" i="3" s="1"/>
  <c r="CX87" i="3"/>
  <c r="CX75" i="3"/>
  <c r="CZ10" i="3"/>
  <c r="CZ42" i="3" s="1"/>
  <c r="CZ75" i="3"/>
  <c r="CZ67" i="3"/>
  <c r="DB10" i="3"/>
  <c r="DD10" i="3"/>
  <c r="DD67" i="3" s="1"/>
  <c r="DB42" i="3"/>
  <c r="DB26" i="3"/>
  <c r="DB87" i="3"/>
  <c r="DB75" i="3"/>
  <c r="DB67" i="3"/>
  <c r="DB58" i="3"/>
  <c r="DD42" i="3"/>
  <c r="DD58" i="3"/>
  <c r="DD26" i="3"/>
  <c r="DD87" i="3"/>
  <c r="DD75" i="3"/>
  <c r="DF10" i="3"/>
  <c r="DF58" i="3" s="1"/>
  <c r="DH10" i="3"/>
  <c r="DH58" i="3" s="1"/>
  <c r="DF42" i="3"/>
  <c r="DJ10" i="3"/>
  <c r="DJ75" i="3" s="1"/>
  <c r="DH42" i="3"/>
  <c r="DL10" i="3"/>
  <c r="DL42" i="3" s="1"/>
  <c r="DL26" i="3"/>
  <c r="DL67" i="3"/>
  <c r="DN10" i="3"/>
  <c r="DN26" i="3" s="1"/>
  <c r="DN87" i="3"/>
  <c r="DN75" i="3"/>
  <c r="DP10" i="3"/>
  <c r="DP87" i="3" s="1"/>
  <c r="DN58" i="3"/>
  <c r="DP75" i="3"/>
  <c r="DP67" i="3"/>
  <c r="BL121" i="5" l="1"/>
  <c r="BL102" i="5"/>
  <c r="BL178" i="5"/>
  <c r="CD75" i="3"/>
  <c r="BF29" i="2"/>
  <c r="BQ245" i="5"/>
  <c r="BO168" i="5"/>
  <c r="BL159" i="5"/>
  <c r="BH159" i="5"/>
  <c r="DP26" i="3"/>
  <c r="DP58" i="3"/>
  <c r="DL75" i="3"/>
  <c r="CV75" i="3"/>
  <c r="CB58" i="3"/>
  <c r="DP42" i="3"/>
  <c r="DN67" i="3"/>
  <c r="DL87" i="3"/>
  <c r="DJ26" i="3"/>
  <c r="DF26" i="3"/>
  <c r="CX67" i="3"/>
  <c r="CV87" i="3"/>
  <c r="CT26" i="3"/>
  <c r="CP26" i="3"/>
  <c r="CH67" i="3"/>
  <c r="CF87" i="3"/>
  <c r="CD26" i="3"/>
  <c r="BZ26" i="3"/>
  <c r="BR67" i="3"/>
  <c r="BP87" i="3"/>
  <c r="BN26" i="3"/>
  <c r="BJ26" i="3"/>
  <c r="BB67" i="3"/>
  <c r="AZ87" i="3"/>
  <c r="AX26" i="3"/>
  <c r="AT75" i="3"/>
  <c r="AR75" i="3"/>
  <c r="AP87" i="3"/>
  <c r="BH25" i="2"/>
  <c r="AJ87" i="3"/>
  <c r="BD25" i="2"/>
  <c r="AD75" i="3"/>
  <c r="AB58" i="3"/>
  <c r="Z58" i="3"/>
  <c r="X87" i="3"/>
  <c r="V67" i="3"/>
  <c r="T87" i="3"/>
  <c r="R67" i="3"/>
  <c r="AU29" i="2"/>
  <c r="P58" i="3"/>
  <c r="AT29" i="2"/>
  <c r="L58" i="3"/>
  <c r="H87" i="3"/>
  <c r="AP29" i="2"/>
  <c r="BQ39" i="5"/>
  <c r="BQ132" i="5"/>
  <c r="BO124" i="5"/>
  <c r="BO138" i="5"/>
  <c r="BM132" i="5"/>
  <c r="BM80" i="5"/>
  <c r="BM271" i="5"/>
  <c r="BL271" i="5"/>
  <c r="BL265" i="5"/>
  <c r="BL173" i="5"/>
  <c r="BH80" i="5"/>
  <c r="BH135" i="5"/>
  <c r="BF265" i="5"/>
  <c r="BF80" i="5"/>
  <c r="BF159" i="5"/>
  <c r="BB173" i="5"/>
  <c r="AB277" i="5"/>
  <c r="AB245" i="5"/>
  <c r="AB32" i="5"/>
  <c r="AB168" i="5"/>
  <c r="AB29" i="5"/>
  <c r="AB159" i="5"/>
  <c r="AB127" i="5"/>
  <c r="AB135" i="5"/>
  <c r="AB216" i="5"/>
  <c r="AB124" i="5"/>
  <c r="AB132" i="5"/>
  <c r="AB121" i="5"/>
  <c r="AB230" i="5"/>
  <c r="AB39" i="5"/>
  <c r="AW283" i="5"/>
  <c r="AW61" i="5"/>
  <c r="AW102" i="5"/>
  <c r="AW159" i="5"/>
  <c r="AW80" i="5"/>
  <c r="AW32" i="5"/>
  <c r="AW277" i="5"/>
  <c r="AW127" i="5"/>
  <c r="AW138" i="5"/>
  <c r="AW271" i="5"/>
  <c r="AW230" i="5"/>
  <c r="AW245" i="5"/>
  <c r="AW216" i="5"/>
  <c r="AW173" i="5"/>
  <c r="AW124" i="5"/>
  <c r="AW135" i="5"/>
  <c r="AW23" i="5"/>
  <c r="AS168" i="5"/>
  <c r="AS277" i="5"/>
  <c r="AS39" i="5"/>
  <c r="AS216" i="5"/>
  <c r="AS265" i="5"/>
  <c r="AS32" i="5"/>
  <c r="AS271" i="5"/>
  <c r="AS159" i="5"/>
  <c r="AS102" i="5"/>
  <c r="AS283" i="5"/>
  <c r="AS127" i="5"/>
  <c r="AS173" i="5"/>
  <c r="AS121" i="5"/>
  <c r="AS80" i="5"/>
  <c r="AS178" i="5"/>
  <c r="AS132" i="5"/>
  <c r="AS124" i="5"/>
  <c r="BQ283" i="5"/>
  <c r="BH216" i="5"/>
  <c r="BH132" i="5"/>
  <c r="DH67" i="3"/>
  <c r="CZ87" i="3"/>
  <c r="CT67" i="3"/>
  <c r="CP67" i="3"/>
  <c r="CD67" i="3"/>
  <c r="CB67" i="3"/>
  <c r="BZ67" i="3"/>
  <c r="BN67" i="3"/>
  <c r="BL67" i="3"/>
  <c r="AX87" i="3"/>
  <c r="AV67" i="3"/>
  <c r="BF25" i="2"/>
  <c r="AF87" i="3"/>
  <c r="BA29" i="2"/>
  <c r="AS29" i="2"/>
  <c r="H58" i="3"/>
  <c r="BR277" i="5"/>
  <c r="BR138" i="5"/>
  <c r="BR124" i="5"/>
  <c r="BQ32" i="5"/>
  <c r="BQ23" i="5"/>
  <c r="BQ271" i="5"/>
  <c r="BP80" i="5"/>
  <c r="BP277" i="5"/>
  <c r="BP216" i="5"/>
  <c r="BO80" i="5"/>
  <c r="BO283" i="5"/>
  <c r="BO178" i="5"/>
  <c r="BN39" i="5"/>
  <c r="BN102" i="5"/>
  <c r="BN245" i="5"/>
  <c r="BM39" i="5"/>
  <c r="BM265" i="5"/>
  <c r="BM283" i="5"/>
  <c r="BL124" i="5"/>
  <c r="BL138" i="5"/>
  <c r="BK127" i="5"/>
  <c r="BJ245" i="5"/>
  <c r="BJ61" i="5"/>
  <c r="BJ168" i="5"/>
  <c r="BH277" i="5"/>
  <c r="BH23" i="5"/>
  <c r="BH127" i="5"/>
  <c r="BG277" i="5"/>
  <c r="BG124" i="5"/>
  <c r="BF32" i="5"/>
  <c r="BF216" i="5"/>
  <c r="BE23" i="5"/>
  <c r="BE132" i="5"/>
  <c r="BD271" i="5"/>
  <c r="BD61" i="5"/>
  <c r="BD245" i="5"/>
  <c r="BB61" i="5"/>
  <c r="BB127" i="5"/>
  <c r="BA168" i="5"/>
  <c r="BA102" i="5"/>
  <c r="BA265" i="5"/>
  <c r="BA277" i="5"/>
  <c r="BA159" i="5"/>
  <c r="BA283" i="5"/>
  <c r="BA138" i="5"/>
  <c r="BA121" i="5"/>
  <c r="BA32" i="5"/>
  <c r="AW132" i="5"/>
  <c r="AS61" i="5"/>
  <c r="AB271" i="5"/>
  <c r="BL132" i="5"/>
  <c r="BN75" i="3"/>
  <c r="BO61" i="5"/>
  <c r="BL23" i="5"/>
  <c r="BH61" i="5"/>
  <c r="DJ67" i="3"/>
  <c r="DF67" i="3"/>
  <c r="CR67" i="3"/>
  <c r="DN42" i="3"/>
  <c r="DL58" i="3"/>
  <c r="DJ87" i="3"/>
  <c r="DH75" i="3"/>
  <c r="DF75" i="3"/>
  <c r="CX42" i="3"/>
  <c r="CV58" i="3"/>
  <c r="CT87" i="3"/>
  <c r="CR75" i="3"/>
  <c r="CP75" i="3"/>
  <c r="CH42" i="3"/>
  <c r="CF58" i="3"/>
  <c r="CD87" i="3"/>
  <c r="CB75" i="3"/>
  <c r="BZ75" i="3"/>
  <c r="BN87" i="3"/>
  <c r="BL75" i="3"/>
  <c r="AX75" i="3"/>
  <c r="AV75" i="3"/>
  <c r="AT26" i="3"/>
  <c r="AR42" i="3"/>
  <c r="AJ58" i="3"/>
  <c r="AF26" i="3"/>
  <c r="AD26" i="3"/>
  <c r="V42" i="3"/>
  <c r="P67" i="3"/>
  <c r="N67" i="3"/>
  <c r="L67" i="3"/>
  <c r="H42" i="3"/>
  <c r="BR168" i="5"/>
  <c r="BR230" i="5"/>
  <c r="BQ173" i="5"/>
  <c r="BQ127" i="5"/>
  <c r="BQ216" i="5"/>
  <c r="BP245" i="5"/>
  <c r="BP283" i="5"/>
  <c r="BP178" i="5"/>
  <c r="BO121" i="5"/>
  <c r="BO102" i="5"/>
  <c r="BO230" i="5"/>
  <c r="BM173" i="5"/>
  <c r="BL230" i="5"/>
  <c r="BL32" i="5"/>
  <c r="BL168" i="5"/>
  <c r="BH245" i="5"/>
  <c r="BH39" i="5"/>
  <c r="BH283" i="5"/>
  <c r="BF168" i="5"/>
  <c r="BF173" i="5"/>
  <c r="BB23" i="5"/>
  <c r="AW265" i="5"/>
  <c r="AB283" i="5"/>
  <c r="DJ58" i="3"/>
  <c r="DH87" i="3"/>
  <c r="DF87" i="3"/>
  <c r="CZ26" i="3"/>
  <c r="CX26" i="3"/>
  <c r="CV42" i="3"/>
  <c r="CT58" i="3"/>
  <c r="CR87" i="3"/>
  <c r="CP87" i="3"/>
  <c r="CJ26" i="3"/>
  <c r="CH26" i="3"/>
  <c r="CF42" i="3"/>
  <c r="CD58" i="3"/>
  <c r="CB87" i="3"/>
  <c r="BZ87" i="3"/>
  <c r="BN58" i="3"/>
  <c r="BL87" i="3"/>
  <c r="AX58" i="3"/>
  <c r="AV87" i="3"/>
  <c r="AF58" i="3"/>
  <c r="P75" i="3"/>
  <c r="L75" i="3"/>
  <c r="BQ61" i="5"/>
  <c r="BQ124" i="5"/>
  <c r="BQ168" i="5"/>
  <c r="BO32" i="5"/>
  <c r="BO127" i="5"/>
  <c r="BO265" i="5"/>
  <c r="BL245" i="5"/>
  <c r="BM245" i="5"/>
  <c r="BM61" i="5"/>
  <c r="BM216" i="5"/>
  <c r="BL135" i="5"/>
  <c r="BH168" i="5"/>
  <c r="BH121" i="5"/>
  <c r="BH178" i="5"/>
  <c r="BB124" i="5"/>
  <c r="BB121" i="5"/>
  <c r="BB80" i="5"/>
  <c r="BB271" i="5"/>
  <c r="BB159" i="5"/>
  <c r="BB265" i="5"/>
  <c r="BB135" i="5"/>
  <c r="BB102" i="5"/>
  <c r="AS245" i="5"/>
  <c r="N265" i="5"/>
  <c r="N124" i="5"/>
  <c r="N29" i="5"/>
  <c r="N230" i="5"/>
  <c r="N32" i="5"/>
  <c r="N178" i="5"/>
  <c r="N277" i="5"/>
  <c r="N168" i="5"/>
  <c r="N121" i="5"/>
  <c r="N283" i="5"/>
  <c r="N132" i="5"/>
  <c r="N245" i="5"/>
  <c r="N127" i="5"/>
  <c r="N39" i="5"/>
  <c r="N216" i="5"/>
  <c r="N80" i="5"/>
  <c r="N135" i="5"/>
  <c r="N159" i="5"/>
  <c r="CT75" i="3"/>
  <c r="DJ42" i="3"/>
  <c r="DH26" i="3"/>
  <c r="CZ58" i="3"/>
  <c r="CR26" i="3"/>
  <c r="CJ58" i="3"/>
  <c r="BL26" i="3"/>
  <c r="AX42" i="3"/>
  <c r="H67" i="3"/>
  <c r="BR32" i="5"/>
  <c r="BR132" i="5"/>
  <c r="BR173" i="5"/>
  <c r="BQ80" i="5"/>
  <c r="BQ265" i="5"/>
  <c r="BQ178" i="5"/>
  <c r="BP121" i="5"/>
  <c r="BP124" i="5"/>
  <c r="BP138" i="5"/>
  <c r="BO216" i="5"/>
  <c r="BO135" i="5"/>
  <c r="BO245" i="5"/>
  <c r="BM32" i="5"/>
  <c r="BM138" i="5"/>
  <c r="BL80" i="5"/>
  <c r="BL61" i="5"/>
  <c r="BL277" i="5"/>
  <c r="BH173" i="5"/>
  <c r="BH230" i="5"/>
  <c r="BF39" i="5"/>
  <c r="BF124" i="5"/>
  <c r="BF138" i="5"/>
  <c r="BE245" i="5"/>
  <c r="BE121" i="5"/>
  <c r="BE127" i="5"/>
  <c r="BB132" i="5"/>
  <c r="BB230" i="5"/>
  <c r="AW39" i="5"/>
  <c r="AS23" i="5"/>
  <c r="BL39" i="5"/>
  <c r="H26" i="3"/>
  <c r="BQ102" i="5"/>
  <c r="BR39" i="5"/>
  <c r="BR121" i="5"/>
  <c r="BQ135" i="5"/>
  <c r="BQ277" i="5"/>
  <c r="BP23" i="5"/>
  <c r="BP271" i="5"/>
  <c r="BO23" i="5"/>
  <c r="BO173" i="5"/>
  <c r="BM102" i="5"/>
  <c r="BM168" i="5"/>
  <c r="BL216" i="5"/>
  <c r="BL127" i="5"/>
  <c r="BL283" i="5"/>
  <c r="BK277" i="5"/>
  <c r="BK102" i="5"/>
  <c r="BK271" i="5"/>
  <c r="BH32" i="5"/>
  <c r="BH102" i="5"/>
  <c r="BH138" i="5"/>
  <c r="BG178" i="5"/>
  <c r="BG102" i="5"/>
  <c r="BG61" i="5"/>
  <c r="BF230" i="5"/>
  <c r="BF245" i="5"/>
  <c r="BE32" i="5"/>
  <c r="BE216" i="5"/>
  <c r="BE283" i="5"/>
  <c r="BB168" i="5"/>
  <c r="AW121" i="5"/>
  <c r="AS135" i="5"/>
  <c r="AB178" i="5"/>
  <c r="Z216" i="5"/>
  <c r="Z135" i="5"/>
  <c r="Z178" i="5"/>
  <c r="Z132" i="5"/>
  <c r="Z124" i="5"/>
  <c r="Z277" i="5"/>
  <c r="Z121" i="5"/>
  <c r="Z127" i="5"/>
  <c r="Z245" i="5"/>
  <c r="Z283" i="5"/>
  <c r="Z168" i="5"/>
  <c r="Z271" i="5"/>
  <c r="Z39" i="5"/>
  <c r="Z159" i="5"/>
  <c r="Z80" i="5"/>
  <c r="AX32" i="5"/>
  <c r="AX127" i="5"/>
  <c r="AV23" i="5"/>
  <c r="AV80" i="5"/>
  <c r="AV121" i="5"/>
  <c r="AT159" i="5"/>
  <c r="AT173" i="5"/>
  <c r="AL29" i="5"/>
  <c r="AL230" i="5"/>
  <c r="AK121" i="5"/>
  <c r="AK168" i="5"/>
  <c r="AJ80" i="5"/>
  <c r="AJ230" i="5"/>
  <c r="AH168" i="5"/>
  <c r="AH277" i="5"/>
  <c r="AG80" i="5"/>
  <c r="AG216" i="5"/>
  <c r="AF124" i="5"/>
  <c r="AF245" i="5"/>
  <c r="AE29" i="5"/>
  <c r="AE216" i="5"/>
  <c r="AD271" i="5"/>
  <c r="AD121" i="5"/>
  <c r="AD159" i="5"/>
  <c r="AA127" i="5"/>
  <c r="AA124" i="5"/>
  <c r="X29" i="5"/>
  <c r="X168" i="5"/>
  <c r="U29" i="5"/>
  <c r="S135" i="5"/>
  <c r="S245" i="5"/>
  <c r="S230" i="5"/>
  <c r="S132" i="5"/>
  <c r="S121" i="5"/>
  <c r="S32" i="5"/>
  <c r="S124" i="5"/>
  <c r="S216" i="5"/>
  <c r="S29" i="5"/>
  <c r="S168" i="5"/>
  <c r="S39" i="5"/>
  <c r="S159" i="5"/>
  <c r="S265" i="5"/>
  <c r="S127" i="5"/>
  <c r="P168" i="5"/>
  <c r="P124" i="5"/>
  <c r="P121" i="5"/>
  <c r="P216" i="5"/>
  <c r="P80" i="5"/>
  <c r="P265" i="5"/>
  <c r="P283" i="5"/>
  <c r="P277" i="5"/>
  <c r="P271" i="5"/>
  <c r="P245" i="5"/>
  <c r="P135" i="5"/>
  <c r="P159" i="5" s="1"/>
  <c r="P178" i="5"/>
  <c r="P132" i="5"/>
  <c r="P29" i="5"/>
  <c r="BC102" i="5"/>
  <c r="BC121" i="5"/>
  <c r="AZ159" i="5"/>
  <c r="AZ271" i="5"/>
  <c r="AX132" i="5"/>
  <c r="AX102" i="5"/>
  <c r="AX265" i="5"/>
  <c r="AV124" i="5"/>
  <c r="AV277" i="5"/>
  <c r="AU127" i="5"/>
  <c r="AU245" i="5"/>
  <c r="AT271" i="5"/>
  <c r="AT265" i="5"/>
  <c r="AL127" i="5"/>
  <c r="AL159" i="5"/>
  <c r="AK132" i="5"/>
  <c r="AK277" i="5"/>
  <c r="AJ132" i="5"/>
  <c r="AJ216" i="5"/>
  <c r="AI135" i="5"/>
  <c r="AI29" i="5"/>
  <c r="AG39" i="5"/>
  <c r="AG135" i="5"/>
  <c r="AF277" i="5"/>
  <c r="AF178" i="5"/>
  <c r="AE159" i="5"/>
  <c r="AE230" i="5"/>
  <c r="AD127" i="5"/>
  <c r="AD283" i="5"/>
  <c r="AC230" i="5"/>
  <c r="AC39" i="5"/>
  <c r="AA32" i="5"/>
  <c r="AA178" i="5"/>
  <c r="AA159" i="5"/>
  <c r="X271" i="5"/>
  <c r="X178" i="5"/>
  <c r="U178" i="5"/>
  <c r="S178" i="5"/>
  <c r="P127" i="5"/>
  <c r="AL271" i="5"/>
  <c r="AL283" i="5"/>
  <c r="AK265" i="5"/>
  <c r="AK159" i="5"/>
  <c r="AF29" i="5"/>
  <c r="AG277" i="5"/>
  <c r="AG271" i="5"/>
  <c r="AF265" i="5"/>
  <c r="AE32" i="5"/>
  <c r="AE265" i="5"/>
  <c r="AA216" i="5"/>
  <c r="AA245" i="5"/>
  <c r="X32" i="5"/>
  <c r="U271" i="5"/>
  <c r="AX23" i="5"/>
  <c r="AX283" i="5"/>
  <c r="AV135" i="5"/>
  <c r="AV132" i="5"/>
  <c r="AT132" i="5"/>
  <c r="AK127" i="5"/>
  <c r="AK135" i="5"/>
  <c r="AK283" i="5"/>
  <c r="AJ277" i="5"/>
  <c r="AJ39" i="5"/>
  <c r="AJ32" i="5"/>
  <c r="AH178" i="5"/>
  <c r="AH127" i="5"/>
  <c r="AH230" i="5"/>
  <c r="AG245" i="5"/>
  <c r="AF39" i="5"/>
  <c r="AE39" i="5"/>
  <c r="AE80" i="5"/>
  <c r="AE245" i="5"/>
  <c r="AA271" i="5"/>
  <c r="AA39" i="5"/>
  <c r="X80" i="5"/>
  <c r="U124" i="5"/>
  <c r="E168" i="5"/>
  <c r="E80" i="5"/>
  <c r="E277" i="5"/>
  <c r="E230" i="5"/>
  <c r="E271" i="5"/>
  <c r="E124" i="5"/>
  <c r="E245" i="5"/>
  <c r="E39" i="5"/>
  <c r="E127" i="5"/>
  <c r="E283" i="5"/>
  <c r="E159" i="5"/>
  <c r="E178" i="5"/>
  <c r="E32" i="5"/>
  <c r="AK230" i="5"/>
  <c r="AF230" i="5"/>
  <c r="AF271" i="5"/>
  <c r="AF121" i="5"/>
  <c r="AE132" i="5"/>
  <c r="AA29" i="5"/>
  <c r="AA265" i="5"/>
  <c r="E29" i="5"/>
  <c r="AK216" i="5"/>
  <c r="AK29" i="5"/>
  <c r="AE168" i="5"/>
  <c r="AE124" i="5"/>
  <c r="X159" i="5"/>
  <c r="X265" i="5"/>
  <c r="X127" i="5"/>
  <c r="X230" i="5"/>
  <c r="X135" i="5"/>
  <c r="X39" i="5"/>
  <c r="X245" i="5"/>
  <c r="U277" i="5"/>
  <c r="U127" i="5"/>
  <c r="U245" i="5"/>
  <c r="U216" i="5"/>
  <c r="U265" i="5"/>
  <c r="U39" i="5"/>
  <c r="U230" i="5"/>
  <c r="U135" i="5"/>
  <c r="U159" i="5"/>
  <c r="U132" i="5"/>
  <c r="U121" i="5"/>
  <c r="E216" i="5"/>
  <c r="R80" i="5"/>
  <c r="R271" i="5"/>
  <c r="O127" i="5"/>
  <c r="O271" i="5"/>
  <c r="M132" i="5"/>
  <c r="M159" i="5"/>
  <c r="K124" i="5"/>
  <c r="K121" i="5"/>
  <c r="F135" i="5"/>
  <c r="F245" i="5"/>
  <c r="AY80" i="5"/>
  <c r="AY159" i="5"/>
  <c r="O39" i="5"/>
  <c r="O168" i="5"/>
  <c r="O216" i="5"/>
  <c r="M168" i="5"/>
  <c r="M29" i="5"/>
  <c r="M265" i="5"/>
  <c r="K230" i="5"/>
  <c r="K39" i="5"/>
  <c r="K159" i="5"/>
  <c r="G216" i="5"/>
  <c r="F124" i="5"/>
  <c r="F283" i="5"/>
  <c r="AY178" i="5"/>
  <c r="AY39" i="5"/>
  <c r="AY124" i="5"/>
  <c r="AY135" i="5"/>
  <c r="Y32" i="5"/>
  <c r="W283" i="5"/>
  <c r="V80" i="5"/>
  <c r="V159" i="5"/>
  <c r="V271" i="5"/>
  <c r="T32" i="5"/>
  <c r="T124" i="5"/>
  <c r="R265" i="5"/>
  <c r="R39" i="5"/>
  <c r="R230" i="5"/>
  <c r="O29" i="5"/>
  <c r="O121" i="5"/>
  <c r="O230" i="5"/>
  <c r="M80" i="5"/>
  <c r="M124" i="5"/>
  <c r="M271" i="5"/>
  <c r="L32" i="5"/>
  <c r="K32" i="5"/>
  <c r="K135" i="5"/>
  <c r="K277" i="5"/>
  <c r="J265" i="5"/>
  <c r="J271" i="5"/>
  <c r="I178" i="5"/>
  <c r="I230" i="5"/>
  <c r="I277" i="5"/>
  <c r="H80" i="5"/>
  <c r="H277" i="5"/>
  <c r="G39" i="5"/>
  <c r="G80" i="5"/>
  <c r="G230" i="5"/>
  <c r="F216" i="5"/>
  <c r="F168" i="5"/>
  <c r="AY283" i="5"/>
  <c r="AY230" i="5"/>
  <c r="AY216" i="5"/>
  <c r="V127" i="5"/>
  <c r="R245" i="5"/>
  <c r="R127" i="5"/>
  <c r="R216" i="5"/>
  <c r="O159" i="5"/>
  <c r="O277" i="5"/>
  <c r="O265" i="5"/>
  <c r="M283" i="5"/>
  <c r="M178" i="5"/>
  <c r="M277" i="5"/>
  <c r="K216" i="5"/>
  <c r="K283" i="5"/>
  <c r="J178" i="5"/>
  <c r="I32" i="5"/>
  <c r="I121" i="5"/>
  <c r="I216" i="5"/>
  <c r="H159" i="5"/>
  <c r="H127" i="5"/>
  <c r="G135" i="5"/>
  <c r="G159" i="5"/>
  <c r="G265" i="5"/>
  <c r="F80" i="5"/>
  <c r="F178" i="5"/>
  <c r="AY245" i="5"/>
  <c r="AY168" i="5"/>
  <c r="AY121" i="5"/>
  <c r="AY173" i="5"/>
  <c r="AY127" i="5"/>
  <c r="AY265" i="5"/>
  <c r="R29" i="5"/>
  <c r="O32" i="5"/>
  <c r="M127" i="5"/>
  <c r="K178" i="5"/>
  <c r="H39" i="5"/>
  <c r="H124" i="5"/>
  <c r="G124" i="5"/>
  <c r="F121" i="5"/>
  <c r="F277" i="5"/>
  <c r="AY132" i="5"/>
  <c r="AY61" i="5"/>
  <c r="E132" i="5"/>
  <c r="E121" i="5"/>
  <c r="AW119" i="5"/>
  <c r="AX119" i="5"/>
  <c r="BG119" i="5"/>
  <c r="BH119" i="5"/>
  <c r="BL119" i="5"/>
  <c r="BM119" i="5"/>
  <c r="AY119" i="5"/>
</calcChain>
</file>

<file path=xl/sharedStrings.xml><?xml version="1.0" encoding="utf-8"?>
<sst xmlns="http://schemas.openxmlformats.org/spreadsheetml/2006/main" count="1624" uniqueCount="309">
  <si>
    <t>Hospital Centro-Norte Goiano - HCN</t>
  </si>
  <si>
    <t>PRODUÇÃO ASSISTENCIAL:</t>
  </si>
  <si>
    <t>Contrato de Gestão 080/2021 - 1º TA</t>
  </si>
  <si>
    <t>Contrato de Gestão 080/2021 - 2º TA</t>
  </si>
  <si>
    <t>01 - Internações Hospitalares</t>
  </si>
  <si>
    <t>Meta</t>
  </si>
  <si>
    <t>Meta Parcial</t>
  </si>
  <si>
    <t>1-10-out-24</t>
  </si>
  <si>
    <t>01. Internações Hospitalares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</si>
  <si>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</si>
  <si>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</si>
  <si>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</si>
  <si>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</si>
  <si>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</si>
  <si>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</si>
  <si>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</si>
  <si>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</si>
  <si>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</si>
  <si>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</si>
  <si>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</si>
  <si>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</si>
  <si>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</si>
  <si>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</si>
  <si>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</si>
  <si>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</si>
  <si>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02 - Cirurgias Ambulatoriais</t>
  </si>
  <si>
    <t>Cirurgia Ambulatorial</t>
  </si>
  <si>
    <t>03 - Atendimentos Ambulatoriais</t>
  </si>
  <si>
    <t>03. 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</si>
  <si>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</si>
  <si>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</si>
  <si>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</si>
  <si>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</si>
  <si>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05 - SADT Externo Ofertado</t>
  </si>
  <si>
    <t>04. SADT Externo Ofertado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</si>
  <si>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</si>
  <si>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</si>
  <si>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</si>
  <si>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</si>
  <si>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</si>
  <si>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</si>
  <si>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</si>
  <si>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</si>
  <si>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</si>
  <si>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</si>
  <si>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</si>
  <si>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</si>
  <si>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</si>
  <si>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</si>
  <si>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</si>
  <si>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</si>
  <si>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</si>
  <si>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</si>
  <si>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 / Doppler</t>
  </si>
  <si>
    <t>TOTAL</t>
  </si>
  <si>
    <t>05. SADT Externo Agendado</t>
  </si>
  <si>
    <t>04 - SADT Externo Realizado</t>
  </si>
  <si>
    <t>06. SADT Externo Realizado</t>
  </si>
  <si>
    <t>Ultrassonografia/Doppler</t>
  </si>
  <si>
    <t>07.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</si>
  <si>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</si>
  <si>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</si>
  <si>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</si>
  <si>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</si>
  <si>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</si>
  <si>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</si>
  <si>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</si>
  <si>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</si>
  <si>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</si>
  <si>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</si>
  <si>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</si>
  <si>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</si>
  <si>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</si>
  <si>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</si>
  <si>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</si>
  <si>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</si>
  <si>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</si>
  <si>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</si>
  <si>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</si>
  <si>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</si>
  <si>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</si>
  <si>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</si>
  <si>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</si>
  <si>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</si>
  <si>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</si>
  <si>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</si>
  <si>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</si>
  <si>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</si>
  <si>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12 - Procedência das internações </t>
  </si>
  <si>
    <t xml:space="preserve">10. Procedência das internações </t>
  </si>
  <si>
    <t>Regulada</t>
  </si>
  <si>
    <t>Espontânea</t>
  </si>
  <si>
    <t>10. Atendimento de Urgência e Emergência</t>
  </si>
  <si>
    <t>13 - Consulta médica por especialidades</t>
  </si>
  <si>
    <t>11.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</si>
  <si>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</si>
  <si>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</si>
  <si>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</si>
  <si>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</si>
  <si>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</si>
  <si>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</si>
  <si>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</si>
  <si>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</si>
  <si>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</si>
  <si>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</si>
  <si>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</si>
  <si>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</si>
  <si>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</si>
  <si>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</si>
  <si>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</si>
  <si>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</si>
  <si>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</si>
  <si>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</si>
  <si>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</si>
  <si>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</si>
  <si>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</si>
  <si>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</si>
  <si>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</si>
  <si>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</si>
  <si>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</si>
  <si>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</si>
  <si>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</si>
  <si>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</si>
  <si>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</si>
  <si>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</si>
  <si>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</si>
  <si>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</si>
  <si>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</si>
  <si>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</si>
  <si>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</si>
  <si>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Cirurgia Toracica</t>
  </si>
  <si>
    <t>14 - Consulta Não médica por especialidades</t>
  </si>
  <si>
    <t>12. 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</si>
  <si>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</si>
  <si>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</si>
  <si>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</si>
  <si>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</si>
  <si>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</si>
  <si>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</si>
  <si>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</si>
  <si>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</si>
  <si>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</si>
  <si>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Farmácia</t>
  </si>
  <si>
    <t>Psicologia (VVS)</t>
  </si>
  <si>
    <t>Assistente Social (VVS)</t>
  </si>
  <si>
    <t>15 - Especialidades iniciais na porta de entrada</t>
  </si>
  <si>
    <t>13. 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</si>
  <si>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</si>
  <si>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</si>
  <si>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</si>
  <si>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</si>
  <si>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</si>
  <si>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</si>
  <si>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16 - Cirurgias Eletivas por Especialidade</t>
  </si>
  <si>
    <t>14. Cirurgias Eletivas por Especialidade</t>
  </si>
  <si>
    <t>Dermatologia Oncológica</t>
  </si>
  <si>
    <t>Ortopedia</t>
  </si>
  <si>
    <t>Proctologia</t>
  </si>
  <si>
    <t>17 - Saídas da UTI - ADULTO</t>
  </si>
  <si>
    <t>15. Saídas da UTI - ADULTO</t>
  </si>
  <si>
    <t>Óbito</t>
  </si>
  <si>
    <t>Transferência Externa</t>
  </si>
  <si>
    <t>Transferência Interna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</si>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</sst>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[$-416]mmm\-yy;@"/>
    <numFmt numFmtId="165" formatCode="0.0%"/>
    <numFmt numFmtId="166" formatCode="&quot;R$&quot;\ #,##0.00"/>
    <numFmt numFmtId="167" formatCode="[$-416]mmmm\-yy"/>
  </numFmts>
  <fonts count="26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242424"/>
      <name val="Aptos Narrow"/>
      <family val="2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color rgb="FF444444"/>
      <name val="Calibri"/>
      <family val="2"/>
      <charset val="1"/>
    </font>
    <font>
      <b/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86">
    <xf numFmtId="0" fontId="0" fillId="0" borderId="0" xfId="0"/>
    <xf numFmtId="3" fontId="7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9" fillId="2" borderId="1" xfId="0" applyNumberFormat="1" applyFont="1" applyFill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2" fillId="3" borderId="1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Alignment="1">
      <alignment vertical="center"/>
    </xf>
    <xf numFmtId="3" fontId="13" fillId="0" borderId="1" xfId="0" applyNumberFormat="1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readingOrder="1"/>
    </xf>
    <xf numFmtId="3" fontId="7" fillId="0" borderId="11" xfId="0" applyNumberFormat="1" applyFont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vertical="center" readingOrder="1"/>
    </xf>
    <xf numFmtId="3" fontId="13" fillId="4" borderId="11" xfId="0" applyNumberFormat="1" applyFont="1" applyFill="1" applyBorder="1" applyAlignment="1">
      <alignment horizontal="center" vertical="center" readingOrder="1"/>
    </xf>
    <xf numFmtId="3" fontId="13" fillId="0" borderId="11" xfId="0" applyNumberFormat="1" applyFont="1" applyBorder="1" applyAlignment="1">
      <alignment horizontal="center" readingOrder="1"/>
    </xf>
    <xf numFmtId="3" fontId="12" fillId="0" borderId="11" xfId="0" applyNumberFormat="1" applyFont="1" applyBorder="1" applyAlignment="1">
      <alignment horizontal="center" readingOrder="1"/>
    </xf>
    <xf numFmtId="0" fontId="13" fillId="0" borderId="11" xfId="0" applyFont="1" applyBorder="1" applyAlignment="1">
      <alignment horizontal="center" readingOrder="1"/>
    </xf>
    <xf numFmtId="3" fontId="7" fillId="0" borderId="12" xfId="0" applyNumberFormat="1" applyFont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vertical="center" readingOrder="1"/>
    </xf>
    <xf numFmtId="3" fontId="13" fillId="4" borderId="13" xfId="0" applyNumberFormat="1" applyFont="1" applyFill="1" applyBorder="1" applyAlignment="1">
      <alignment horizontal="center" vertical="center" readingOrder="1"/>
    </xf>
    <xf numFmtId="3" fontId="13" fillId="0" borderId="13" xfId="0" applyNumberFormat="1" applyFont="1" applyBorder="1" applyAlignment="1">
      <alignment horizontal="center" readingOrder="1"/>
    </xf>
    <xf numFmtId="3" fontId="12" fillId="0" borderId="13" xfId="0" applyNumberFormat="1" applyFont="1" applyBorder="1" applyAlignment="1">
      <alignment horizontal="center" readingOrder="1"/>
    </xf>
    <xf numFmtId="0" fontId="13" fillId="0" borderId="13" xfId="0" applyFont="1" applyBorder="1" applyAlignment="1">
      <alignment horizontal="center" readingOrder="1"/>
    </xf>
    <xf numFmtId="3" fontId="12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 readingOrder="1"/>
    </xf>
    <xf numFmtId="3" fontId="7" fillId="5" borderId="12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vertical="center" readingOrder="1"/>
    </xf>
    <xf numFmtId="3" fontId="13" fillId="5" borderId="13" xfId="0" applyNumberFormat="1" applyFont="1" applyFill="1" applyBorder="1" applyAlignment="1">
      <alignment horizontal="center" readingOrder="1"/>
    </xf>
    <xf numFmtId="3" fontId="12" fillId="5" borderId="13" xfId="0" applyNumberFormat="1" applyFont="1" applyFill="1" applyBorder="1" applyAlignment="1">
      <alignment horizontal="center" readingOrder="1"/>
    </xf>
    <xf numFmtId="0" fontId="14" fillId="6" borderId="13" xfId="0" applyFont="1" applyFill="1" applyBorder="1" applyAlignment="1">
      <alignment horizontal="center" readingOrder="1"/>
    </xf>
    <xf numFmtId="3" fontId="13" fillId="7" borderId="1" xfId="0" applyNumberFormat="1" applyFont="1" applyFill="1" applyBorder="1" applyAlignment="1">
      <alignment horizontal="left" vertical="center"/>
    </xf>
    <xf numFmtId="3" fontId="12" fillId="8" borderId="1" xfId="0" applyNumberFormat="1" applyFont="1" applyFill="1" applyBorder="1" applyAlignment="1">
      <alignment horizontal="left" vertical="center"/>
    </xf>
    <xf numFmtId="3" fontId="12" fillId="9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/>
    </xf>
    <xf numFmtId="3" fontId="15" fillId="7" borderId="14" xfId="0" applyNumberFormat="1" applyFont="1" applyFill="1" applyBorder="1" applyAlignment="1">
      <alignment vertical="center"/>
    </xf>
    <xf numFmtId="3" fontId="15" fillId="0" borderId="0" xfId="2" applyNumberFormat="1" applyFont="1" applyAlignment="1">
      <alignment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3" fontId="13" fillId="7" borderId="11" xfId="0" applyNumberFormat="1" applyFont="1" applyFill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 readingOrder="1"/>
    </xf>
    <xf numFmtId="3" fontId="13" fillId="0" borderId="11" xfId="0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horizontal="center" wrapText="1" readingOrder="1"/>
    </xf>
    <xf numFmtId="3" fontId="13" fillId="0" borderId="13" xfId="0" applyNumberFormat="1" applyFont="1" applyBorder="1" applyAlignment="1">
      <alignment horizontal="center" wrapText="1" readingOrder="1"/>
    </xf>
    <xf numFmtId="0" fontId="13" fillId="0" borderId="13" xfId="0" applyFont="1" applyBorder="1" applyAlignment="1">
      <alignment horizontal="center" wrapText="1" readingOrder="1"/>
    </xf>
    <xf numFmtId="3" fontId="12" fillId="8" borderId="11" xfId="0" applyNumberFormat="1" applyFont="1" applyFill="1" applyBorder="1" applyAlignment="1">
      <alignment horizontal="left" vertical="center"/>
    </xf>
    <xf numFmtId="3" fontId="9" fillId="9" borderId="11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/>
    </xf>
    <xf numFmtId="3" fontId="12" fillId="7" borderId="16" xfId="0" applyNumberFormat="1" applyFont="1" applyFill="1" applyBorder="1" applyAlignment="1">
      <alignment vertical="center" wrapText="1"/>
    </xf>
    <xf numFmtId="3" fontId="12" fillId="3" borderId="11" xfId="0" applyNumberFormat="1" applyFont="1" applyFill="1" applyBorder="1" applyAlignment="1">
      <alignment horizontal="left" vertical="center"/>
    </xf>
    <xf numFmtId="3" fontId="12" fillId="3" borderId="11" xfId="0" applyNumberFormat="1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12" fillId="5" borderId="17" xfId="0" applyNumberFormat="1" applyFont="1" applyFill="1" applyBorder="1" applyAlignment="1">
      <alignment horizontal="center" readingOrder="1"/>
    </xf>
    <xf numFmtId="3" fontId="12" fillId="5" borderId="0" xfId="0" applyNumberFormat="1" applyFont="1" applyFill="1" applyAlignment="1">
      <alignment horizontal="center" readingOrder="1"/>
    </xf>
    <xf numFmtId="3" fontId="7" fillId="0" borderId="11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12" fillId="7" borderId="15" xfId="0" applyNumberFormat="1" applyFont="1" applyFill="1" applyBorder="1" applyAlignment="1">
      <alignment vertical="center" wrapText="1"/>
    </xf>
    <xf numFmtId="3" fontId="12" fillId="7" borderId="15" xfId="0" applyNumberFormat="1" applyFont="1" applyFill="1" applyBorder="1" applyAlignment="1">
      <alignment horizontal="center" vertical="center" wrapText="1"/>
    </xf>
    <xf numFmtId="3" fontId="12" fillId="7" borderId="14" xfId="0" applyNumberFormat="1" applyFont="1" applyFill="1" applyBorder="1" applyAlignment="1">
      <alignment vertical="center"/>
    </xf>
    <xf numFmtId="3" fontId="12" fillId="7" borderId="14" xfId="0" applyNumberFormat="1" applyFont="1" applyFill="1" applyBorder="1" applyAlignment="1">
      <alignment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3" fontId="13" fillId="7" borderId="11" xfId="0" applyNumberFormat="1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 readingOrder="1"/>
    </xf>
    <xf numFmtId="3" fontId="13" fillId="0" borderId="18" xfId="0" applyNumberFormat="1" applyFont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 readingOrder="1"/>
    </xf>
    <xf numFmtId="3" fontId="13" fillId="0" borderId="13" xfId="0" applyNumberFormat="1" applyFont="1" applyBorder="1" applyAlignment="1">
      <alignment horizontal="center" vertical="center" wrapText="1" readingOrder="1"/>
    </xf>
    <xf numFmtId="3" fontId="13" fillId="4" borderId="13" xfId="0" applyNumberFormat="1" applyFont="1" applyFill="1" applyBorder="1" applyAlignment="1">
      <alignment horizontal="center" vertical="center" wrapText="1" readingOrder="1"/>
    </xf>
    <xf numFmtId="3" fontId="12" fillId="9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wrapText="1" readingOrder="1"/>
    </xf>
    <xf numFmtId="3" fontId="9" fillId="0" borderId="0" xfId="2" applyNumberFormat="1" applyFont="1" applyAlignment="1">
      <alignment vertical="center"/>
    </xf>
    <xf numFmtId="3" fontId="14" fillId="6" borderId="13" xfId="0" applyNumberFormat="1" applyFont="1" applyFill="1" applyBorder="1" applyAlignment="1">
      <alignment horizontal="center" readingOrder="1"/>
    </xf>
    <xf numFmtId="3" fontId="7" fillId="0" borderId="0" xfId="2" applyNumberFormat="1" applyFont="1" applyAlignment="1">
      <alignment horizontal="center" vertical="center"/>
    </xf>
    <xf numFmtId="3" fontId="12" fillId="8" borderId="11" xfId="0" applyNumberFormat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left" vertical="center"/>
    </xf>
    <xf numFmtId="164" fontId="9" fillId="3" borderId="15" xfId="0" applyNumberFormat="1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3" fontId="13" fillId="7" borderId="18" xfId="0" applyNumberFormat="1" applyFont="1" applyFill="1" applyBorder="1" applyAlignment="1">
      <alignment horizontal="left" vertical="center"/>
    </xf>
    <xf numFmtId="3" fontId="12" fillId="0" borderId="14" xfId="0" applyNumberFormat="1" applyFont="1" applyBorder="1" applyAlignment="1">
      <alignment horizontal="center" wrapText="1" readingOrder="1"/>
    </xf>
    <xf numFmtId="3" fontId="13" fillId="0" borderId="14" xfId="0" applyNumberFormat="1" applyFont="1" applyBorder="1" applyAlignment="1">
      <alignment horizontal="center" wrapText="1" readingOrder="1"/>
    </xf>
    <xf numFmtId="3" fontId="12" fillId="0" borderId="20" xfId="0" applyNumberFormat="1" applyFont="1" applyBorder="1" applyAlignment="1">
      <alignment horizontal="center" wrapText="1" readingOrder="1"/>
    </xf>
    <xf numFmtId="3" fontId="12" fillId="8" borderId="18" xfId="0" applyNumberFormat="1" applyFont="1" applyFill="1" applyBorder="1" applyAlignment="1">
      <alignment horizontal="left" vertical="center"/>
    </xf>
    <xf numFmtId="3" fontId="12" fillId="8" borderId="15" xfId="0" applyNumberFormat="1" applyFont="1" applyFill="1" applyBorder="1" applyAlignment="1">
      <alignment horizontal="center" vertical="center" wrapText="1"/>
    </xf>
    <xf numFmtId="3" fontId="12" fillId="8" borderId="19" xfId="0" applyNumberFormat="1" applyFont="1" applyFill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readingOrder="1"/>
    </xf>
    <xf numFmtId="3" fontId="13" fillId="10" borderId="11" xfId="0" applyNumberFormat="1" applyFont="1" applyFill="1" applyBorder="1" applyAlignment="1">
      <alignment horizontal="center" vertical="center" wrapText="1" readingOrder="1"/>
    </xf>
    <xf numFmtId="3" fontId="12" fillId="0" borderId="14" xfId="0" applyNumberFormat="1" applyFont="1" applyBorder="1" applyAlignment="1">
      <alignment horizontal="center" readingOrder="1"/>
    </xf>
    <xf numFmtId="3" fontId="13" fillId="0" borderId="14" xfId="0" applyNumberFormat="1" applyFont="1" applyBorder="1" applyAlignment="1">
      <alignment horizontal="center" readingOrder="1"/>
    </xf>
    <xf numFmtId="3" fontId="12" fillId="0" borderId="20" xfId="0" applyNumberFormat="1" applyFont="1" applyBorder="1" applyAlignment="1">
      <alignment horizontal="center" readingOrder="1"/>
    </xf>
    <xf numFmtId="165" fontId="13" fillId="0" borderId="13" xfId="0" applyNumberFormat="1" applyFont="1" applyBorder="1" applyAlignment="1">
      <alignment horizontal="center" vertical="center" readingOrder="1"/>
    </xf>
    <xf numFmtId="165" fontId="13" fillId="0" borderId="13" xfId="0" applyNumberFormat="1" applyFont="1" applyBorder="1" applyAlignment="1">
      <alignment horizontal="center" vertical="center" wrapText="1" readingOrder="1"/>
    </xf>
    <xf numFmtId="165" fontId="12" fillId="8" borderId="11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3" fontId="12" fillId="7" borderId="16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/>
    </xf>
    <xf numFmtId="3" fontId="9" fillId="9" borderId="19" xfId="0" applyNumberFormat="1" applyFont="1" applyFill="1" applyBorder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vertical="center" wrapText="1"/>
    </xf>
    <xf numFmtId="3" fontId="13" fillId="0" borderId="18" xfId="0" applyNumberFormat="1" applyFont="1" applyBorder="1" applyAlignment="1">
      <alignment horizontal="left" vertical="center"/>
    </xf>
    <xf numFmtId="3" fontId="13" fillId="0" borderId="19" xfId="0" applyNumberFormat="1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 wrapText="1"/>
    </xf>
    <xf numFmtId="3" fontId="7" fillId="10" borderId="11" xfId="0" applyNumberFormat="1" applyFont="1" applyFill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horizontal="left" vertical="center"/>
    </xf>
    <xf numFmtId="3" fontId="12" fillId="3" borderId="15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9" fillId="3" borderId="21" xfId="0" applyNumberFormat="1" applyFont="1" applyFill="1" applyBorder="1" applyAlignment="1">
      <alignment horizontal="center" vertical="center" wrapText="1"/>
    </xf>
    <xf numFmtId="3" fontId="13" fillId="7" borderId="15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3" fontId="13" fillId="10" borderId="1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3" fillId="11" borderId="18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12" fillId="7" borderId="0" xfId="0" applyNumberFormat="1" applyFont="1" applyFill="1" applyAlignment="1">
      <alignment vertical="center" wrapText="1"/>
    </xf>
    <xf numFmtId="164" fontId="9" fillId="3" borderId="21" xfId="0" applyNumberFormat="1" applyFont="1" applyFill="1" applyBorder="1" applyAlignment="1">
      <alignment horizontal="center" vertical="center" wrapText="1"/>
    </xf>
    <xf numFmtId="3" fontId="13" fillId="7" borderId="15" xfId="0" applyNumberFormat="1" applyFont="1" applyFill="1" applyBorder="1" applyAlignment="1">
      <alignment horizontal="left" vertical="center"/>
    </xf>
    <xf numFmtId="3" fontId="13" fillId="7" borderId="19" xfId="0" applyNumberFormat="1" applyFont="1" applyFill="1" applyBorder="1" applyAlignment="1">
      <alignment horizontal="left" vertical="center"/>
    </xf>
    <xf numFmtId="3" fontId="13" fillId="7" borderId="18" xfId="0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wrapText="1" readingOrder="1"/>
    </xf>
    <xf numFmtId="3" fontId="13" fillId="0" borderId="20" xfId="0" applyNumberFormat="1" applyFont="1" applyBorder="1" applyAlignment="1">
      <alignment horizontal="center" vertical="center" wrapText="1" readingOrder="1"/>
    </xf>
    <xf numFmtId="3" fontId="12" fillId="5" borderId="14" xfId="0" applyNumberFormat="1" applyFont="1" applyFill="1" applyBorder="1" applyAlignment="1">
      <alignment horizontal="center" readingOrder="1"/>
    </xf>
    <xf numFmtId="3" fontId="13" fillId="5" borderId="14" xfId="0" applyNumberFormat="1" applyFont="1" applyFill="1" applyBorder="1" applyAlignment="1">
      <alignment horizontal="center" readingOrder="1"/>
    </xf>
    <xf numFmtId="3" fontId="12" fillId="4" borderId="20" xfId="0" applyNumberFormat="1" applyFont="1" applyFill="1" applyBorder="1" applyAlignment="1">
      <alignment horizontal="center" readingOrder="1"/>
    </xf>
    <xf numFmtId="3" fontId="13" fillId="4" borderId="11" xfId="0" applyNumberFormat="1" applyFont="1" applyFill="1" applyBorder="1" applyAlignment="1">
      <alignment horizontal="center" readingOrder="1"/>
    </xf>
    <xf numFmtId="3" fontId="14" fillId="4" borderId="13" xfId="0" applyNumberFormat="1" applyFont="1" applyFill="1" applyBorder="1" applyAlignment="1">
      <alignment horizontal="center" readingOrder="1"/>
    </xf>
    <xf numFmtId="0" fontId="14" fillId="4" borderId="13" xfId="0" applyFont="1" applyFill="1" applyBorder="1" applyAlignment="1">
      <alignment horizontal="center" readingOrder="1"/>
    </xf>
    <xf numFmtId="0" fontId="14" fillId="4" borderId="22" xfId="0" applyFont="1" applyFill="1" applyBorder="1" applyAlignment="1">
      <alignment horizontal="center" readingOrder="1"/>
    </xf>
    <xf numFmtId="3" fontId="13" fillId="4" borderId="20" xfId="0" applyNumberFormat="1" applyFont="1" applyFill="1" applyBorder="1" applyAlignment="1">
      <alignment horizontal="center" vertical="center" readingOrder="1"/>
    </xf>
    <xf numFmtId="3" fontId="12" fillId="8" borderId="13" xfId="0" applyNumberFormat="1" applyFont="1" applyFill="1" applyBorder="1" applyAlignment="1">
      <alignment horizontal="center" vertical="center" wrapText="1"/>
    </xf>
    <xf numFmtId="164" fontId="9" fillId="3" borderId="23" xfId="0" applyNumberFormat="1" applyFont="1" applyFill="1" applyBorder="1" applyAlignment="1">
      <alignment horizontal="left" vertical="center"/>
    </xf>
    <xf numFmtId="164" fontId="9" fillId="3" borderId="24" xfId="0" applyNumberFormat="1" applyFont="1" applyFill="1" applyBorder="1" applyAlignment="1">
      <alignment horizontal="center" vertical="center" wrapText="1"/>
    </xf>
    <xf numFmtId="3" fontId="7" fillId="7" borderId="18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13" fillId="12" borderId="11" xfId="0" applyNumberFormat="1" applyFont="1" applyFill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center" readingOrder="1"/>
    </xf>
    <xf numFmtId="3" fontId="14" fillId="0" borderId="11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0" fontId="14" fillId="0" borderId="11" xfId="0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left" vertical="center"/>
    </xf>
    <xf numFmtId="3" fontId="14" fillId="0" borderId="13" xfId="0" applyNumberFormat="1" applyFont="1" applyBorder="1" applyAlignment="1">
      <alignment horizontal="center" vertical="center" readingOrder="1"/>
    </xf>
    <xf numFmtId="3" fontId="7" fillId="13" borderId="11" xfId="0" applyNumberFormat="1" applyFont="1" applyFill="1" applyBorder="1" applyAlignment="1">
      <alignment horizontal="left" vertical="center" wrapText="1"/>
    </xf>
    <xf numFmtId="3" fontId="14" fillId="0" borderId="22" xfId="0" applyNumberFormat="1" applyFont="1" applyBorder="1" applyAlignment="1">
      <alignment horizontal="center" vertical="center" readingOrder="1"/>
    </xf>
    <xf numFmtId="3" fontId="14" fillId="0" borderId="13" xfId="0" applyNumberFormat="1" applyFont="1" applyBorder="1" applyAlignment="1">
      <alignment horizontal="center" readingOrder="1"/>
    </xf>
    <xf numFmtId="3" fontId="14" fillId="0" borderId="20" xfId="0" applyNumberFormat="1" applyFont="1" applyBorder="1" applyAlignment="1">
      <alignment horizontal="center" readingOrder="1"/>
    </xf>
    <xf numFmtId="0" fontId="14" fillId="0" borderId="13" xfId="0" applyFont="1" applyBorder="1" applyAlignment="1">
      <alignment horizontal="center" readingOrder="1"/>
    </xf>
    <xf numFmtId="3" fontId="7" fillId="14" borderId="11" xfId="0" applyNumberFormat="1" applyFont="1" applyFill="1" applyBorder="1" applyAlignment="1">
      <alignment horizontal="left" vertical="center" wrapText="1"/>
    </xf>
    <xf numFmtId="3" fontId="7" fillId="15" borderId="11" xfId="0" applyNumberFormat="1" applyFont="1" applyFill="1" applyBorder="1" applyAlignment="1">
      <alignment horizontal="left" vertical="center" wrapText="1"/>
    </xf>
    <xf numFmtId="3" fontId="7" fillId="16" borderId="21" xfId="0" applyNumberFormat="1" applyFont="1" applyFill="1" applyBorder="1" applyAlignment="1">
      <alignment horizontal="left" vertical="center" wrapText="1"/>
    </xf>
    <xf numFmtId="3" fontId="7" fillId="17" borderId="0" xfId="2" applyNumberFormat="1" applyFont="1" applyFill="1" applyAlignment="1">
      <alignment vertical="center"/>
    </xf>
    <xf numFmtId="3" fontId="7" fillId="18" borderId="1" xfId="0" applyNumberFormat="1" applyFont="1" applyFill="1" applyBorder="1" applyAlignment="1">
      <alignment horizontal="left" vertical="center"/>
    </xf>
    <xf numFmtId="3" fontId="14" fillId="0" borderId="14" xfId="0" applyNumberFormat="1" applyFont="1" applyBorder="1" applyAlignment="1">
      <alignment horizontal="center" vertical="center" readingOrder="1"/>
    </xf>
    <xf numFmtId="3" fontId="9" fillId="9" borderId="18" xfId="0" applyNumberFormat="1" applyFont="1" applyFill="1" applyBorder="1" applyAlignment="1">
      <alignment horizontal="left" vertical="center"/>
    </xf>
    <xf numFmtId="3" fontId="7" fillId="9" borderId="19" xfId="0" applyNumberFormat="1" applyFont="1" applyFill="1" applyBorder="1" applyAlignment="1">
      <alignment vertical="center"/>
    </xf>
    <xf numFmtId="3" fontId="9" fillId="9" borderId="19" xfId="0" applyNumberFormat="1" applyFont="1" applyFill="1" applyBorder="1" applyAlignment="1">
      <alignment vertical="center"/>
    </xf>
    <xf numFmtId="3" fontId="9" fillId="9" borderId="20" xfId="0" applyNumberFormat="1" applyFont="1" applyFill="1" applyBorder="1" applyAlignment="1">
      <alignment vertical="center"/>
    </xf>
    <xf numFmtId="164" fontId="12" fillId="3" borderId="19" xfId="0" applyNumberFormat="1" applyFont="1" applyFill="1" applyBorder="1" applyAlignment="1">
      <alignment horizontal="center" vertical="center" wrapText="1"/>
    </xf>
    <xf numFmtId="3" fontId="13" fillId="7" borderId="19" xfId="0" applyNumberFormat="1" applyFont="1" applyFill="1" applyBorder="1" applyAlignment="1">
      <alignment horizontal="center" vertical="center" wrapText="1"/>
    </xf>
    <xf numFmtId="3" fontId="12" fillId="7" borderId="19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wrapText="1" readingOrder="1"/>
    </xf>
    <xf numFmtId="3" fontId="16" fillId="0" borderId="13" xfId="0" applyNumberFormat="1" applyFont="1" applyBorder="1" applyAlignment="1">
      <alignment horizontal="center" readingOrder="1"/>
    </xf>
    <xf numFmtId="3" fontId="13" fillId="0" borderId="20" xfId="0" applyNumberFormat="1" applyFont="1" applyBorder="1" applyAlignment="1">
      <alignment horizontal="center" wrapText="1" readingOrder="1"/>
    </xf>
    <xf numFmtId="3" fontId="13" fillId="4" borderId="18" xfId="0" applyNumberFormat="1" applyFont="1" applyFill="1" applyBorder="1" applyAlignment="1">
      <alignment horizontal="left" vertical="center"/>
    </xf>
    <xf numFmtId="3" fontId="12" fillId="4" borderId="19" xfId="0" applyNumberFormat="1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 wrapText="1"/>
    </xf>
    <xf numFmtId="3" fontId="9" fillId="4" borderId="18" xfId="0" applyNumberFormat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readingOrder="1"/>
    </xf>
    <xf numFmtId="3" fontId="17" fillId="0" borderId="11" xfId="0" applyNumberFormat="1" applyFont="1" applyBorder="1" applyAlignment="1">
      <alignment horizontal="center" vertical="center" wrapText="1" readingOrder="1"/>
    </xf>
    <xf numFmtId="3" fontId="17" fillId="0" borderId="13" xfId="0" applyNumberFormat="1" applyFont="1" applyBorder="1" applyAlignment="1">
      <alignment horizontal="center" readingOrder="1"/>
    </xf>
    <xf numFmtId="3" fontId="13" fillId="10" borderId="13" xfId="0" applyNumberFormat="1" applyFont="1" applyFill="1" applyBorder="1" applyAlignment="1">
      <alignment horizontal="center" vertical="center" wrapText="1" readingOrder="1"/>
    </xf>
    <xf numFmtId="3" fontId="13" fillId="0" borderId="21" xfId="0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 readingOrder="1"/>
    </xf>
    <xf numFmtId="3" fontId="7" fillId="9" borderId="15" xfId="0" applyNumberFormat="1" applyFont="1" applyFill="1" applyBorder="1" applyAlignment="1">
      <alignment vertical="center"/>
    </xf>
    <xf numFmtId="3" fontId="9" fillId="9" borderId="1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8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164" fontId="12" fillId="3" borderId="4" xfId="0" applyNumberFormat="1" applyFont="1" applyFill="1" applyBorder="1" applyAlignment="1">
      <alignment horizontal="left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left" vertical="center"/>
    </xf>
    <xf numFmtId="3" fontId="13" fillId="7" borderId="3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3" fillId="10" borderId="1" xfId="0" applyNumberFormat="1" applyFont="1" applyFill="1" applyBorder="1" applyAlignment="1">
      <alignment horizontal="center" vertical="center" wrapText="1" readingOrder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 readingOrder="1"/>
    </xf>
    <xf numFmtId="3" fontId="9" fillId="9" borderId="4" xfId="0" applyNumberFormat="1" applyFont="1" applyFill="1" applyBorder="1" applyAlignment="1">
      <alignment horizontal="left" vertical="center"/>
    </xf>
    <xf numFmtId="3" fontId="7" fillId="9" borderId="3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2" applyNumberFormat="1" applyFont="1" applyAlignment="1">
      <alignment horizontal="left" vertical="center"/>
    </xf>
    <xf numFmtId="1" fontId="7" fillId="0" borderId="0" xfId="2" applyNumberFormat="1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9" fillId="8" borderId="1" xfId="2" applyFont="1" applyFill="1" applyBorder="1" applyAlignment="1">
      <alignment vertical="center"/>
    </xf>
    <xf numFmtId="0" fontId="9" fillId="19" borderId="1" xfId="2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0" fontId="9" fillId="0" borderId="1" xfId="2" applyNumberFormat="1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9" fillId="7" borderId="1" xfId="0" applyNumberFormat="1" applyFont="1" applyFill="1" applyBorder="1" applyAlignment="1">
      <alignment horizontal="center" vertical="center"/>
    </xf>
    <xf numFmtId="3" fontId="7" fillId="2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readingOrder="1"/>
    </xf>
    <xf numFmtId="3" fontId="13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3" fillId="0" borderId="12" xfId="0" applyNumberFormat="1" applyFont="1" applyBorder="1" applyAlignment="1">
      <alignment horizontal="center" vertical="center" readingOrder="1"/>
    </xf>
    <xf numFmtId="4" fontId="9" fillId="0" borderId="1" xfId="2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2" applyNumberFormat="1" applyFont="1"/>
    <xf numFmtId="3" fontId="7" fillId="0" borderId="6" xfId="0" applyNumberFormat="1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left" vertical="center" wrapText="1" indent="2"/>
    </xf>
    <xf numFmtId="10" fontId="7" fillId="0" borderId="1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left" vertical="center" wrapText="1" indent="2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0" xfId="2" applyNumberFormat="1" applyFont="1"/>
    <xf numFmtId="10" fontId="9" fillId="0" borderId="0" xfId="2" applyNumberFormat="1" applyFont="1"/>
    <xf numFmtId="3" fontId="9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readingOrder="1"/>
    </xf>
    <xf numFmtId="0" fontId="13" fillId="0" borderId="13" xfId="0" applyFont="1" applyBorder="1" applyAlignment="1">
      <alignment horizontal="center" vertical="center" readingOrder="1"/>
    </xf>
    <xf numFmtId="3" fontId="9" fillId="19" borderId="1" xfId="2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/>
    </xf>
    <xf numFmtId="10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3" fontId="19" fillId="0" borderId="1" xfId="2" applyNumberFormat="1" applyFont="1" applyBorder="1" applyAlignment="1">
      <alignment horizontal="left" vertical="center" wrapText="1" indent="2"/>
    </xf>
    <xf numFmtId="3" fontId="9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21" borderId="1" xfId="0" applyNumberFormat="1" applyFont="1" applyFill="1" applyBorder="1" applyAlignment="1">
      <alignment horizontal="center" vertical="center"/>
    </xf>
    <xf numFmtId="3" fontId="13" fillId="5" borderId="11" xfId="0" applyNumberFormat="1" applyFont="1" applyFill="1" applyBorder="1" applyAlignment="1">
      <alignment horizontal="center" readingOrder="1"/>
    </xf>
    <xf numFmtId="10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3" fontId="7" fillId="10" borderId="1" xfId="2" applyNumberFormat="1" applyFont="1" applyFill="1" applyBorder="1" applyAlignment="1">
      <alignment horizontal="left" vertical="center" wrapText="1" indent="2"/>
    </xf>
    <xf numFmtId="9" fontId="9" fillId="0" borderId="1" xfId="2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9" fontId="9" fillId="0" borderId="0" xfId="2" applyNumberFormat="1" applyFont="1"/>
    <xf numFmtId="1" fontId="9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2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readingOrder="1"/>
    </xf>
    <xf numFmtId="1" fontId="13" fillId="0" borderId="13" xfId="0" applyNumberFormat="1" applyFont="1" applyBorder="1" applyAlignment="1">
      <alignment horizontal="center" wrapText="1" readingOrder="1"/>
    </xf>
    <xf numFmtId="4" fontId="20" fillId="0" borderId="1" xfId="0" applyNumberFormat="1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 readingOrder="1"/>
    </xf>
    <xf numFmtId="166" fontId="19" fillId="0" borderId="1" xfId="2" applyNumberFormat="1" applyFont="1" applyBorder="1" applyAlignment="1">
      <alignment horizontal="left" vertical="center" wrapText="1" indent="2"/>
    </xf>
    <xf numFmtId="166" fontId="9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 vertical="center" readingOrder="1"/>
    </xf>
    <xf numFmtId="166" fontId="7" fillId="0" borderId="6" xfId="0" applyNumberFormat="1" applyFont="1" applyBorder="1" applyAlignment="1">
      <alignment horizontal="center" vertical="center"/>
    </xf>
    <xf numFmtId="166" fontId="13" fillId="0" borderId="11" xfId="0" applyNumberFormat="1" applyFont="1" applyBorder="1" applyAlignment="1">
      <alignment horizontal="center" readingOrder="1"/>
    </xf>
    <xf numFmtId="166" fontId="7" fillId="0" borderId="1" xfId="0" applyNumberFormat="1" applyFont="1" applyBorder="1" applyAlignment="1">
      <alignment horizontal="center" vertical="center"/>
    </xf>
    <xf numFmtId="166" fontId="21" fillId="10" borderId="11" xfId="0" applyNumberFormat="1" applyFont="1" applyFill="1" applyBorder="1" applyAlignment="1">
      <alignment horizontal="center" readingOrder="1"/>
    </xf>
    <xf numFmtId="8" fontId="13" fillId="0" borderId="11" xfId="0" applyNumberFormat="1" applyFont="1" applyBorder="1" applyAlignment="1">
      <alignment horizontal="center" readingOrder="1"/>
    </xf>
    <xf numFmtId="8" fontId="21" fillId="10" borderId="11" xfId="0" applyNumberFormat="1" applyFont="1" applyFill="1" applyBorder="1" applyAlignment="1">
      <alignment horizontal="center" readingOrder="1"/>
    </xf>
    <xf numFmtId="166" fontId="7" fillId="0" borderId="0" xfId="2" applyNumberFormat="1" applyFont="1"/>
    <xf numFmtId="166" fontId="7" fillId="5" borderId="12" xfId="0" applyNumberFormat="1" applyFont="1" applyFill="1" applyBorder="1" applyAlignment="1">
      <alignment horizontal="center" vertical="center" readingOrder="1"/>
    </xf>
    <xf numFmtId="166" fontId="7" fillId="0" borderId="5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readingOrder="1"/>
    </xf>
    <xf numFmtId="166" fontId="21" fillId="10" borderId="13" xfId="0" applyNumberFormat="1" applyFont="1" applyFill="1" applyBorder="1" applyAlignment="1">
      <alignment horizontal="center" readingOrder="1"/>
    </xf>
    <xf numFmtId="8" fontId="13" fillId="0" borderId="13" xfId="0" applyNumberFormat="1" applyFont="1" applyBorder="1" applyAlignment="1">
      <alignment horizontal="center" readingOrder="1"/>
    </xf>
    <xf numFmtId="8" fontId="21" fillId="10" borderId="13" xfId="0" applyNumberFormat="1" applyFont="1" applyFill="1" applyBorder="1" applyAlignment="1">
      <alignment horizontal="center" readingOrder="1"/>
    </xf>
    <xf numFmtId="1" fontId="9" fillId="0" borderId="1" xfId="0" applyNumberFormat="1" applyFont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readingOrder="1"/>
    </xf>
    <xf numFmtId="1" fontId="7" fillId="11" borderId="1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" fontId="7" fillId="0" borderId="0" xfId="2" applyNumberFormat="1" applyFont="1" applyAlignment="1">
      <alignment horizontal="center"/>
    </xf>
    <xf numFmtId="0" fontId="5" fillId="0" borderId="0" xfId="2"/>
    <xf numFmtId="0" fontId="22" fillId="0" borderId="0" xfId="1" applyFont="1"/>
    <xf numFmtId="3" fontId="9" fillId="22" borderId="25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vertical="center"/>
    </xf>
    <xf numFmtId="1" fontId="9" fillId="22" borderId="14" xfId="0" applyNumberFormat="1" applyFont="1" applyFill="1" applyBorder="1" applyAlignment="1">
      <alignment horizontal="center" vertical="center"/>
    </xf>
    <xf numFmtId="1" fontId="9" fillId="22" borderId="26" xfId="0" applyNumberFormat="1" applyFont="1" applyFill="1" applyBorder="1" applyAlignment="1">
      <alignment vertical="center"/>
    </xf>
    <xf numFmtId="1" fontId="9" fillId="22" borderId="26" xfId="0" applyNumberFormat="1" applyFont="1" applyFill="1" applyBorder="1" applyAlignment="1">
      <alignment horizontal="center" vertical="center"/>
    </xf>
    <xf numFmtId="0" fontId="9" fillId="22" borderId="27" xfId="0" applyFont="1" applyFill="1" applyBorder="1" applyAlignment="1">
      <alignment vertical="center" wrapText="1"/>
    </xf>
    <xf numFmtId="10" fontId="7" fillId="0" borderId="27" xfId="0" applyNumberFormat="1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readingOrder="1"/>
    </xf>
    <xf numFmtId="10" fontId="22" fillId="0" borderId="0" xfId="1" applyNumberFormat="1" applyFont="1"/>
    <xf numFmtId="10" fontId="9" fillId="0" borderId="0" xfId="1" applyNumberFormat="1" applyFont="1"/>
    <xf numFmtId="10" fontId="9" fillId="22" borderId="28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4" fontId="22" fillId="0" borderId="0" xfId="1" applyNumberFormat="1" applyFont="1"/>
    <xf numFmtId="3" fontId="9" fillId="22" borderId="29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vertical="center"/>
    </xf>
    <xf numFmtId="1" fontId="9" fillId="22" borderId="30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horizontal="center" vertical="center"/>
    </xf>
    <xf numFmtId="1" fontId="9" fillId="22" borderId="31" xfId="0" applyNumberFormat="1" applyFont="1" applyFill="1" applyBorder="1" applyAlignment="1">
      <alignment vertical="center"/>
    </xf>
    <xf numFmtId="4" fontId="7" fillId="0" borderId="27" xfId="0" applyNumberFormat="1" applyFont="1" applyBorder="1" applyAlignment="1">
      <alignment horizontal="left" vertical="center" wrapText="1"/>
    </xf>
    <xf numFmtId="4" fontId="9" fillId="0" borderId="0" xfId="1" applyNumberFormat="1" applyFont="1"/>
    <xf numFmtId="4" fontId="9" fillId="22" borderId="28" xfId="0" applyNumberFormat="1" applyFont="1" applyFill="1" applyBorder="1" applyAlignment="1">
      <alignment horizontal="left" vertical="center" wrapText="1"/>
    </xf>
    <xf numFmtId="4" fontId="7" fillId="0" borderId="0" xfId="1" applyNumberFormat="1" applyFont="1"/>
    <xf numFmtId="1" fontId="9" fillId="22" borderId="7" xfId="0" applyNumberFormat="1" applyFont="1" applyFill="1" applyBorder="1" applyAlignment="1">
      <alignment horizontal="center" vertical="center"/>
    </xf>
    <xf numFmtId="1" fontId="9" fillId="22" borderId="8" xfId="0" applyNumberFormat="1" applyFont="1" applyFill="1" applyBorder="1" applyAlignment="1">
      <alignment horizontal="center" vertical="center"/>
    </xf>
    <xf numFmtId="1" fontId="9" fillId="22" borderId="7" xfId="0" applyNumberFormat="1" applyFont="1" applyFill="1" applyBorder="1" applyAlignment="1">
      <alignment vertical="center"/>
    </xf>
    <xf numFmtId="1" fontId="9" fillId="22" borderId="8" xfId="0" applyNumberFormat="1" applyFont="1" applyFill="1" applyBorder="1" applyAlignment="1">
      <alignment vertical="center"/>
    </xf>
    <xf numFmtId="3" fontId="13" fillId="0" borderId="27" xfId="0" applyNumberFormat="1" applyFont="1" applyBorder="1" applyAlignment="1">
      <alignment horizontal="left" vertical="center" wrapText="1"/>
    </xf>
    <xf numFmtId="3" fontId="13" fillId="0" borderId="19" xfId="0" applyNumberFormat="1" applyFont="1" applyBorder="1" applyAlignment="1">
      <alignment horizontal="center" readingOrder="1"/>
    </xf>
    <xf numFmtId="3" fontId="22" fillId="0" borderId="0" xfId="1" applyNumberFormat="1" applyFont="1"/>
    <xf numFmtId="3" fontId="13" fillId="0" borderId="28" xfId="0" applyNumberFormat="1" applyFont="1" applyBorder="1" applyAlignment="1">
      <alignment horizontal="left" vertical="center" wrapText="1"/>
    </xf>
    <xf numFmtId="1" fontId="9" fillId="22" borderId="2" xfId="0" applyNumberFormat="1" applyFont="1" applyFill="1" applyBorder="1" applyAlignment="1">
      <alignment horizontal="center" vertical="center"/>
    </xf>
    <xf numFmtId="1" fontId="9" fillId="22" borderId="3" xfId="0" applyNumberFormat="1" applyFont="1" applyFill="1" applyBorder="1" applyAlignment="1">
      <alignment horizontal="center" vertical="center"/>
    </xf>
    <xf numFmtId="1" fontId="9" fillId="22" borderId="2" xfId="0" applyNumberFormat="1" applyFont="1" applyFill="1" applyBorder="1" applyAlignment="1">
      <alignment vertical="center"/>
    </xf>
    <xf numFmtId="1" fontId="9" fillId="22" borderId="3" xfId="0" applyNumberFormat="1" applyFont="1" applyFill="1" applyBorder="1" applyAlignment="1">
      <alignment vertical="center"/>
    </xf>
    <xf numFmtId="10" fontId="7" fillId="0" borderId="27" xfId="0" applyNumberFormat="1" applyFont="1" applyBorder="1" applyAlignment="1">
      <alignment horizontal="left" vertical="center"/>
    </xf>
    <xf numFmtId="10" fontId="7" fillId="0" borderId="28" xfId="0" applyNumberFormat="1" applyFont="1" applyBorder="1" applyAlignment="1">
      <alignment horizontal="left" vertical="center" wrapText="1"/>
    </xf>
    <xf numFmtId="3" fontId="9" fillId="22" borderId="4" xfId="0" applyNumberFormat="1" applyFont="1" applyFill="1" applyBorder="1" applyAlignment="1">
      <alignment vertical="center"/>
    </xf>
    <xf numFmtId="0" fontId="9" fillId="22" borderId="32" xfId="0" applyFont="1" applyFill="1" applyBorder="1" applyAlignment="1">
      <alignment vertical="center" wrapText="1"/>
    </xf>
    <xf numFmtId="3" fontId="7" fillId="0" borderId="27" xfId="0" applyNumberFormat="1" applyFont="1" applyBorder="1" applyAlignment="1">
      <alignment horizontal="left" vertical="center" wrapText="1"/>
    </xf>
    <xf numFmtId="3" fontId="7" fillId="0" borderId="0" xfId="1" applyNumberFormat="1" applyFont="1"/>
    <xf numFmtId="10" fontId="7" fillId="0" borderId="0" xfId="1" applyNumberFormat="1" applyFont="1"/>
    <xf numFmtId="3" fontId="7" fillId="10" borderId="27" xfId="0" applyNumberFormat="1" applyFont="1" applyFill="1" applyBorder="1" applyAlignment="1">
      <alignment horizontal="left" vertical="center" wrapText="1"/>
    </xf>
    <xf numFmtId="10" fontId="7" fillId="10" borderId="27" xfId="0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1" fontId="9" fillId="22" borderId="4" xfId="0" applyNumberFormat="1" applyFont="1" applyFill="1" applyBorder="1" applyAlignment="1">
      <alignment horizontal="center" vertical="center"/>
    </xf>
    <xf numFmtId="10" fontId="9" fillId="22" borderId="1" xfId="0" applyNumberFormat="1" applyFont="1" applyFill="1" applyBorder="1" applyAlignment="1">
      <alignment horizontal="center" vertical="center" wrapText="1"/>
    </xf>
    <xf numFmtId="10" fontId="9" fillId="22" borderId="4" xfId="0" applyNumberFormat="1" applyFont="1" applyFill="1" applyBorder="1" applyAlignment="1">
      <alignment horizontal="center" vertical="center" wrapText="1"/>
    </xf>
    <xf numFmtId="10" fontId="9" fillId="22" borderId="3" xfId="0" applyNumberFormat="1" applyFont="1" applyFill="1" applyBorder="1" applyAlignment="1">
      <alignment horizontal="center" vertical="center" wrapText="1"/>
    </xf>
    <xf numFmtId="10" fontId="7" fillId="10" borderId="1" xfId="0" applyNumberFormat="1" applyFont="1" applyFill="1" applyBorder="1" applyAlignment="1">
      <alignment horizontal="left" vertical="center" wrapText="1"/>
    </xf>
    <xf numFmtId="10" fontId="7" fillId="1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center" vertical="center" wrapText="1" readingOrder="1"/>
    </xf>
    <xf numFmtId="10" fontId="13" fillId="0" borderId="11" xfId="0" applyNumberFormat="1" applyFont="1" applyBorder="1" applyAlignment="1">
      <alignment horizontal="center" wrapText="1" readingOrder="1"/>
    </xf>
    <xf numFmtId="10" fontId="13" fillId="0" borderId="27" xfId="0" applyNumberFormat="1" applyFont="1" applyBorder="1" applyAlignment="1">
      <alignment horizontal="center" wrapText="1" readingOrder="1"/>
    </xf>
    <xf numFmtId="10" fontId="13" fillId="0" borderId="19" xfId="0" applyNumberFormat="1" applyFont="1" applyBorder="1" applyAlignment="1">
      <alignment horizontal="center" wrapText="1" readingOrder="1"/>
    </xf>
    <xf numFmtId="10" fontId="13" fillId="0" borderId="11" xfId="0" applyNumberFormat="1" applyFont="1" applyBorder="1" applyAlignment="1">
      <alignment wrapText="1" readingOrder="1"/>
    </xf>
    <xf numFmtId="10" fontId="13" fillId="0" borderId="11" xfId="0" applyNumberFormat="1" applyFont="1" applyBorder="1" applyAlignment="1">
      <alignment horizontal="center" vertical="center" wrapText="1" readingOrder="1"/>
    </xf>
    <xf numFmtId="10" fontId="13" fillId="0" borderId="19" xfId="0" applyNumberFormat="1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horizontal="center" wrapText="1" readingOrder="1"/>
    </xf>
    <xf numFmtId="10" fontId="13" fillId="0" borderId="33" xfId="0" applyNumberFormat="1" applyFont="1" applyBorder="1" applyAlignment="1">
      <alignment horizontal="center" wrapText="1" readingOrder="1"/>
    </xf>
    <xf numFmtId="10" fontId="13" fillId="0" borderId="13" xfId="0" applyNumberFormat="1" applyFont="1" applyBorder="1" applyAlignment="1">
      <alignment horizontal="center" wrapText="1" readingOrder="1"/>
    </xf>
    <xf numFmtId="10" fontId="13" fillId="0" borderId="20" xfId="0" applyNumberFormat="1" applyFont="1" applyBorder="1" applyAlignment="1">
      <alignment horizontal="center" wrapText="1" readingOrder="1"/>
    </xf>
    <xf numFmtId="10" fontId="13" fillId="0" borderId="12" xfId="0" applyNumberFormat="1" applyFont="1" applyBorder="1" applyAlignment="1">
      <alignment wrapText="1" readingOrder="1"/>
    </xf>
    <xf numFmtId="10" fontId="13" fillId="0" borderId="13" xfId="0" applyNumberFormat="1" applyFont="1" applyBorder="1" applyAlignment="1">
      <alignment horizontal="center" vertical="center" wrapText="1" readingOrder="1"/>
    </xf>
    <xf numFmtId="10" fontId="13" fillId="0" borderId="20" xfId="0" applyNumberFormat="1" applyFont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wrapText="1" readingOrder="1"/>
    </xf>
    <xf numFmtId="9" fontId="13" fillId="0" borderId="20" xfId="0" applyNumberFormat="1" applyFont="1" applyBorder="1" applyAlignment="1">
      <alignment horizontal="center" wrapText="1" readingOrder="1"/>
    </xf>
    <xf numFmtId="10" fontId="13" fillId="10" borderId="1" xfId="0" applyNumberFormat="1" applyFont="1" applyFill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left" vertical="center" wrapText="1"/>
    </xf>
    <xf numFmtId="10" fontId="9" fillId="22" borderId="1" xfId="0" applyNumberFormat="1" applyFont="1" applyFill="1" applyBorder="1" applyAlignment="1">
      <alignment horizontal="left" vertical="center" wrapText="1"/>
    </xf>
    <xf numFmtId="3" fontId="9" fillId="10" borderId="7" xfId="0" applyNumberFormat="1" applyFont="1" applyFill="1" applyBorder="1" applyAlignment="1">
      <alignment horizontal="left" vertical="center"/>
    </xf>
    <xf numFmtId="1" fontId="9" fillId="10" borderId="7" xfId="0" applyNumberFormat="1" applyFont="1" applyFill="1" applyBorder="1" applyAlignment="1">
      <alignment horizontal="left" vertical="center"/>
    </xf>
    <xf numFmtId="1" fontId="7" fillId="0" borderId="0" xfId="1" applyNumberFormat="1" applyFont="1" applyAlignment="1">
      <alignment horizontal="left"/>
    </xf>
    <xf numFmtId="3" fontId="7" fillId="0" borderId="0" xfId="0" applyNumberFormat="1" applyFont="1"/>
    <xf numFmtId="1" fontId="7" fillId="0" borderId="0" xfId="0" applyNumberFormat="1" applyFont="1"/>
    <xf numFmtId="1" fontId="22" fillId="0" borderId="0" xfId="1" applyNumberFormat="1" applyFont="1" applyAlignment="1">
      <alignment horizontal="center"/>
    </xf>
    <xf numFmtId="1" fontId="22" fillId="0" borderId="0" xfId="1" applyNumberFormat="1" applyFont="1"/>
    <xf numFmtId="0" fontId="22" fillId="0" borderId="0" xfId="1" applyFont="1" applyAlignment="1">
      <alignment horizontal="center"/>
    </xf>
    <xf numFmtId="3" fontId="13" fillId="4" borderId="11" xfId="0" applyNumberFormat="1" applyFont="1" applyFill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 wrapText="1" readingOrder="1"/>
    </xf>
    <xf numFmtId="3" fontId="13" fillId="4" borderId="22" xfId="0" applyNumberFormat="1" applyFont="1" applyFill="1" applyBorder="1" applyAlignment="1">
      <alignment horizontal="center" vertical="center" readingOrder="1"/>
    </xf>
    <xf numFmtId="3" fontId="13" fillId="5" borderId="20" xfId="0" applyNumberFormat="1" applyFont="1" applyFill="1" applyBorder="1" applyAlignment="1">
      <alignment horizontal="center" vertical="center" readingOrder="1"/>
    </xf>
    <xf numFmtId="165" fontId="12" fillId="9" borderId="13" xfId="0" applyNumberFormat="1" applyFont="1" applyFill="1" applyBorder="1" applyAlignment="1">
      <alignment horizontal="center" vertical="center" readingOrder="1"/>
    </xf>
    <xf numFmtId="3" fontId="7" fillId="0" borderId="0" xfId="0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/>
    </xf>
    <xf numFmtId="1" fontId="9" fillId="8" borderId="6" xfId="2" applyNumberFormat="1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1" fontId="9" fillId="8" borderId="2" xfId="2" applyNumberFormat="1" applyFont="1" applyFill="1" applyBorder="1" applyAlignment="1">
      <alignment horizontal="center" vertical="center"/>
    </xf>
    <xf numFmtId="1" fontId="9" fillId="8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0" fontId="12" fillId="9" borderId="18" xfId="0" applyNumberFormat="1" applyFont="1" applyFill="1" applyBorder="1" applyAlignment="1">
      <alignment horizontal="center" wrapText="1" readingOrder="1"/>
    </xf>
    <xf numFmtId="10" fontId="12" fillId="9" borderId="19" xfId="0" applyNumberFormat="1" applyFont="1" applyFill="1" applyBorder="1" applyAlignment="1">
      <alignment horizontal="center" wrapText="1" readingOrder="1"/>
    </xf>
    <xf numFmtId="10" fontId="9" fillId="22" borderId="1" xfId="0" applyNumberFormat="1" applyFont="1" applyFill="1" applyBorder="1" applyAlignment="1">
      <alignment horizontal="center" vertical="center" wrapText="1"/>
    </xf>
    <xf numFmtId="10" fontId="12" fillId="9" borderId="18" xfId="0" applyNumberFormat="1" applyFont="1" applyFill="1" applyBorder="1" applyAlignment="1">
      <alignment horizontal="center" vertical="center" wrapText="1" readingOrder="1"/>
    </xf>
    <xf numFmtId="10" fontId="12" fillId="9" borderId="19" xfId="0" applyNumberFormat="1" applyFont="1" applyFill="1" applyBorder="1" applyAlignment="1">
      <alignment horizontal="center" vertical="center" wrapText="1" readingOrder="1"/>
    </xf>
    <xf numFmtId="0" fontId="12" fillId="9" borderId="19" xfId="0" applyFont="1" applyFill="1" applyBorder="1" applyAlignment="1">
      <alignment horizontal="center" wrapText="1" readingOrder="1"/>
    </xf>
    <xf numFmtId="167" fontId="9" fillId="22" borderId="1" xfId="0" applyNumberFormat="1" applyFont="1" applyFill="1" applyBorder="1" applyAlignment="1">
      <alignment horizontal="center" vertical="center"/>
    </xf>
    <xf numFmtId="1" fontId="9" fillId="22" borderId="1" xfId="0" applyNumberFormat="1" applyFont="1" applyFill="1" applyBorder="1" applyAlignment="1">
      <alignment horizontal="center" vertical="center"/>
    </xf>
    <xf numFmtId="167" fontId="9" fillId="22" borderId="5" xfId="0" applyNumberFormat="1" applyFont="1" applyFill="1" applyBorder="1" applyAlignment="1">
      <alignment horizontal="center" vertical="center"/>
    </xf>
    <xf numFmtId="1" fontId="9" fillId="22" borderId="5" xfId="0" applyNumberFormat="1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 vertical="center" wrapText="1"/>
    </xf>
    <xf numFmtId="3" fontId="25" fillId="22" borderId="1" xfId="0" applyNumberFormat="1" applyFont="1" applyFill="1" applyBorder="1" applyAlignment="1">
      <alignment horizontal="center" vertical="center" wrapText="1"/>
    </xf>
    <xf numFmtId="1" fontId="9" fillId="22" borderId="4" xfId="0" applyNumberFormat="1" applyFont="1" applyFill="1" applyBorder="1" applyAlignment="1">
      <alignment horizontal="center" vertical="center"/>
    </xf>
    <xf numFmtId="167" fontId="9" fillId="22" borderId="3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readingOrder="1"/>
    </xf>
    <xf numFmtId="3" fontId="13" fillId="0" borderId="19" xfId="0" applyNumberFormat="1" applyFont="1" applyBorder="1" applyAlignment="1">
      <alignment horizontal="center" readingOrder="1"/>
    </xf>
    <xf numFmtId="1" fontId="9" fillId="22" borderId="11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readingOrder="1"/>
    </xf>
    <xf numFmtId="3" fontId="7" fillId="0" borderId="4" xfId="1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readingOrder="1"/>
    </xf>
    <xf numFmtId="3" fontId="13" fillId="0" borderId="40" xfId="0" applyNumberFormat="1" applyFont="1" applyBorder="1" applyAlignment="1">
      <alignment horizontal="center" readingOrder="1"/>
    </xf>
    <xf numFmtId="3" fontId="13" fillId="0" borderId="41" xfId="0" applyNumberFormat="1" applyFont="1" applyBorder="1" applyAlignment="1">
      <alignment horizontal="center" readingOrder="1"/>
    </xf>
    <xf numFmtId="3" fontId="13" fillId="0" borderId="1" xfId="0" applyNumberFormat="1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 readingOrder="1"/>
    </xf>
    <xf numFmtId="3" fontId="7" fillId="0" borderId="18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readingOrder="1"/>
    </xf>
    <xf numFmtId="3" fontId="7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3" fontId="7" fillId="10" borderId="18" xfId="0" applyNumberFormat="1" applyFont="1" applyFill="1" applyBorder="1" applyAlignment="1">
      <alignment horizontal="center" vertical="center"/>
    </xf>
    <xf numFmtId="10" fontId="7" fillId="10" borderId="18" xfId="0" applyNumberFormat="1" applyFont="1" applyFill="1" applyBorder="1" applyAlignment="1">
      <alignment horizontal="center" vertical="center"/>
    </xf>
    <xf numFmtId="10" fontId="7" fillId="10" borderId="19" xfId="0" applyNumberFormat="1" applyFont="1" applyFill="1" applyBorder="1" applyAlignment="1">
      <alignment horizontal="center" vertical="center"/>
    </xf>
    <xf numFmtId="10" fontId="24" fillId="0" borderId="18" xfId="0" quotePrefix="1" applyNumberFormat="1" applyFont="1" applyBorder="1" applyAlignment="1">
      <alignment horizontal="center"/>
    </xf>
    <xf numFmtId="10" fontId="24" fillId="0" borderId="19" xfId="0" quotePrefix="1" applyNumberFormat="1" applyFont="1" applyBorder="1" applyAlignment="1">
      <alignment horizontal="center"/>
    </xf>
    <xf numFmtId="10" fontId="24" fillId="0" borderId="35" xfId="0" quotePrefix="1" applyNumberFormat="1" applyFont="1" applyBorder="1" applyAlignment="1">
      <alignment horizontal="center"/>
    </xf>
    <xf numFmtId="10" fontId="7" fillId="10" borderId="4" xfId="1" applyNumberFormat="1" applyFont="1" applyFill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" fontId="9" fillId="22" borderId="18" xfId="0" applyNumberFormat="1" applyFont="1" applyFill="1" applyBorder="1" applyAlignment="1">
      <alignment horizontal="center" vertical="center"/>
    </xf>
    <xf numFmtId="1" fontId="9" fillId="22" borderId="19" xfId="0" applyNumberFormat="1" applyFont="1" applyFill="1" applyBorder="1" applyAlignment="1">
      <alignment horizontal="center" vertical="center"/>
    </xf>
    <xf numFmtId="167" fontId="9" fillId="22" borderId="22" xfId="0" applyNumberFormat="1" applyFont="1" applyFill="1" applyBorder="1" applyAlignment="1">
      <alignment horizontal="center" vertical="center"/>
    </xf>
    <xf numFmtId="1" fontId="9" fillId="22" borderId="22" xfId="0" applyNumberFormat="1" applyFont="1" applyFill="1" applyBorder="1" applyAlignment="1">
      <alignment horizontal="center" vertical="center"/>
    </xf>
    <xf numFmtId="167" fontId="9" fillId="22" borderId="10" xfId="0" applyNumberFormat="1" applyFont="1" applyFill="1" applyBorder="1" applyAlignment="1">
      <alignment horizontal="center" vertical="center"/>
    </xf>
    <xf numFmtId="1" fontId="9" fillId="22" borderId="9" xfId="0" applyNumberFormat="1" applyFont="1" applyFill="1" applyBorder="1" applyAlignment="1">
      <alignment horizontal="center" vertical="center"/>
    </xf>
    <xf numFmtId="167" fontId="9" fillId="22" borderId="11" xfId="0" applyNumberFormat="1" applyFont="1" applyFill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37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7" fontId="9" fillId="22" borderId="6" xfId="0" applyNumberFormat="1" applyFont="1" applyFill="1" applyBorder="1" applyAlignment="1">
      <alignment horizontal="center" vertical="center"/>
    </xf>
    <xf numFmtId="1" fontId="9" fillId="22" borderId="6" xfId="0" applyNumberFormat="1" applyFont="1" applyFill="1" applyBorder="1" applyAlignment="1">
      <alignment horizontal="center" vertical="center"/>
    </xf>
    <xf numFmtId="167" fontId="9" fillId="22" borderId="18" xfId="0" applyNumberFormat="1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 readingOrder="1"/>
    </xf>
    <xf numFmtId="3" fontId="13" fillId="0" borderId="19" xfId="0" applyNumberFormat="1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readingOrder="1"/>
    </xf>
    <xf numFmtId="0" fontId="13" fillId="10" borderId="18" xfId="0" applyFont="1" applyFill="1" applyBorder="1" applyAlignment="1">
      <alignment horizontal="center" readingOrder="1"/>
    </xf>
    <xf numFmtId="0" fontId="13" fillId="10" borderId="19" xfId="0" applyFont="1" applyFill="1" applyBorder="1" applyAlignment="1">
      <alignment horizontal="center" readingOrder="1"/>
    </xf>
    <xf numFmtId="3" fontId="14" fillId="0" borderId="18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4" fontId="9" fillId="22" borderId="37" xfId="0" applyNumberFormat="1" applyFont="1" applyFill="1" applyBorder="1" applyAlignment="1">
      <alignment horizontal="center" vertical="center"/>
    </xf>
    <xf numFmtId="4" fontId="9" fillId="22" borderId="39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9" fillId="22" borderId="40" xfId="0" applyNumberFormat="1" applyFont="1" applyFill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4" xfId="0" applyNumberFormat="1" applyFont="1" applyBorder="1"/>
    <xf numFmtId="4" fontId="3" fillId="0" borderId="11" xfId="0" applyNumberFormat="1" applyFont="1" applyBorder="1"/>
    <xf numFmtId="4" fontId="13" fillId="0" borderId="18" xfId="0" applyNumberFormat="1" applyFont="1" applyBorder="1" applyAlignment="1">
      <alignment horizontal="center" readingOrder="1"/>
    </xf>
    <xf numFmtId="4" fontId="13" fillId="0" borderId="19" xfId="0" applyNumberFormat="1" applyFont="1" applyBorder="1" applyAlignment="1">
      <alignment horizontal="center" readingOrder="1"/>
    </xf>
    <xf numFmtId="4" fontId="13" fillId="0" borderId="18" xfId="0" quotePrefix="1" applyNumberFormat="1" applyFont="1" applyBorder="1" applyAlignment="1">
      <alignment horizontal="center" readingOrder="1"/>
    </xf>
    <xf numFmtId="4" fontId="16" fillId="0" borderId="18" xfId="0" applyNumberFormat="1" applyFont="1" applyBorder="1" applyAlignment="1">
      <alignment horizontal="center" readingOrder="1"/>
    </xf>
    <xf numFmtId="4" fontId="16" fillId="0" borderId="19" xfId="0" applyNumberFormat="1" applyFont="1" applyBorder="1" applyAlignment="1">
      <alignment horizontal="center" readingOrder="1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167" fontId="9" fillId="22" borderId="15" xfId="0" applyNumberFormat="1" applyFont="1" applyFill="1" applyBorder="1" applyAlignment="1">
      <alignment horizontal="center" vertical="center"/>
    </xf>
    <xf numFmtId="1" fontId="9" fillId="22" borderId="35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1" fontId="9" fillId="22" borderId="15" xfId="0" applyNumberFormat="1" applyFont="1" applyFill="1" applyBorder="1" applyAlignment="1">
      <alignment horizontal="center" vertical="center"/>
    </xf>
    <xf numFmtId="4" fontId="12" fillId="9" borderId="18" xfId="0" applyNumberFormat="1" applyFont="1" applyFill="1" applyBorder="1" applyAlignment="1">
      <alignment horizontal="center" readingOrder="1"/>
    </xf>
    <xf numFmtId="4" fontId="12" fillId="9" borderId="19" xfId="0" applyNumberFormat="1" applyFont="1" applyFill="1" applyBorder="1" applyAlignment="1">
      <alignment horizontal="center" readingOrder="1"/>
    </xf>
    <xf numFmtId="0" fontId="12" fillId="9" borderId="18" xfId="0" applyFont="1" applyFill="1" applyBorder="1" applyAlignment="1">
      <alignment horizontal="center" readingOrder="1"/>
    </xf>
    <xf numFmtId="0" fontId="12" fillId="9" borderId="19" xfId="0" applyFont="1" applyFill="1" applyBorder="1" applyAlignment="1">
      <alignment horizontal="center" readingOrder="1"/>
    </xf>
    <xf numFmtId="4" fontId="13" fillId="0" borderId="35" xfId="0" applyNumberFormat="1" applyFont="1" applyBorder="1" applyAlignment="1">
      <alignment horizontal="center" readingOrder="1"/>
    </xf>
    <xf numFmtId="4" fontId="13" fillId="0" borderId="15" xfId="0" applyNumberFormat="1" applyFont="1" applyBorder="1" applyAlignment="1">
      <alignment horizontal="center" readingOrder="1"/>
    </xf>
    <xf numFmtId="4" fontId="13" fillId="0" borderId="18" xfId="0" applyNumberFormat="1" applyFont="1" applyBorder="1" applyAlignment="1">
      <alignment horizontal="center" vertical="center" readingOrder="1"/>
    </xf>
    <xf numFmtId="4" fontId="13" fillId="0" borderId="19" xfId="0" applyNumberFormat="1" applyFont="1" applyBorder="1" applyAlignment="1">
      <alignment horizontal="center" vertical="center" readingOrder="1"/>
    </xf>
    <xf numFmtId="4" fontId="16" fillId="0" borderId="15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 readingOrder="1"/>
    </xf>
    <xf numFmtId="4" fontId="17" fillId="0" borderId="19" xfId="0" applyNumberFormat="1" applyFont="1" applyBorder="1" applyAlignment="1">
      <alignment horizontal="center" readingOrder="1"/>
    </xf>
    <xf numFmtId="4" fontId="17" fillId="0" borderId="18" xfId="0" applyNumberFormat="1" applyFont="1" applyBorder="1" applyAlignment="1">
      <alignment horizontal="center" vertical="center" readingOrder="1"/>
    </xf>
    <xf numFmtId="4" fontId="17" fillId="0" borderId="19" xfId="0" applyNumberFormat="1" applyFont="1" applyBorder="1" applyAlignment="1">
      <alignment horizontal="center" vertical="center" readingOrder="1"/>
    </xf>
    <xf numFmtId="4" fontId="14" fillId="0" borderId="18" xfId="0" applyNumberFormat="1" applyFont="1" applyBorder="1" applyAlignment="1">
      <alignment horizontal="center" readingOrder="1"/>
    </xf>
    <xf numFmtId="4" fontId="14" fillId="0" borderId="19" xfId="0" applyNumberFormat="1" applyFont="1" applyBorder="1" applyAlignment="1">
      <alignment horizontal="center" readingOrder="1"/>
    </xf>
    <xf numFmtId="0" fontId="14" fillId="0" borderId="18" xfId="0" applyFont="1" applyBorder="1" applyAlignment="1">
      <alignment horizontal="center" readingOrder="1"/>
    </xf>
    <xf numFmtId="0" fontId="14" fillId="0" borderId="19" xfId="0" applyFont="1" applyBorder="1" applyAlignment="1">
      <alignment horizontal="center" readingOrder="1"/>
    </xf>
    <xf numFmtId="4" fontId="16" fillId="0" borderId="35" xfId="0" applyNumberFormat="1" applyFont="1" applyBorder="1" applyAlignment="1">
      <alignment horizontal="center" readingOrder="1"/>
    </xf>
    <xf numFmtId="4" fontId="16" fillId="0" borderId="15" xfId="0" applyNumberFormat="1" applyFont="1" applyBorder="1" applyAlignment="1">
      <alignment horizontal="center" readingOrder="1"/>
    </xf>
    <xf numFmtId="4" fontId="16" fillId="0" borderId="11" xfId="0" applyNumberFormat="1" applyFont="1" applyBorder="1" applyAlignment="1">
      <alignment horizontal="center" readingOrder="1"/>
    </xf>
    <xf numFmtId="4" fontId="13" fillId="0" borderId="11" xfId="0" applyNumberFormat="1" applyFont="1" applyBorder="1" applyAlignment="1">
      <alignment horizontal="center" readingOrder="1"/>
    </xf>
    <xf numFmtId="1" fontId="9" fillId="22" borderId="34" xfId="0" applyNumberFormat="1" applyFont="1" applyFill="1" applyBorder="1" applyAlignment="1">
      <alignment horizontal="center" vertical="center"/>
    </xf>
    <xf numFmtId="10" fontId="9" fillId="22" borderId="37" xfId="0" applyNumberFormat="1" applyFont="1" applyFill="1" applyBorder="1" applyAlignment="1">
      <alignment horizontal="center" vertical="center"/>
    </xf>
    <xf numFmtId="10" fontId="9" fillId="22" borderId="39" xfId="0" applyNumberFormat="1" applyFont="1" applyFill="1" applyBorder="1" applyAlignment="1">
      <alignment horizontal="center" vertical="center"/>
    </xf>
    <xf numFmtId="167" fontId="9" fillId="22" borderId="23" xfId="0" applyNumberFormat="1" applyFont="1" applyFill="1" applyBorder="1" applyAlignment="1">
      <alignment horizontal="center" vertical="center"/>
    </xf>
    <xf numFmtId="1" fontId="9" fillId="22" borderId="23" xfId="0" applyNumberFormat="1" applyFont="1" applyFill="1" applyBorder="1" applyAlignment="1">
      <alignment horizontal="center" vertical="center"/>
    </xf>
    <xf numFmtId="10" fontId="12" fillId="9" borderId="18" xfId="0" applyNumberFormat="1" applyFont="1" applyFill="1" applyBorder="1" applyAlignment="1">
      <alignment horizontal="center" readingOrder="1"/>
    </xf>
    <xf numFmtId="10" fontId="12" fillId="9" borderId="19" xfId="0" applyNumberFormat="1" applyFont="1" applyFill="1" applyBorder="1" applyAlignment="1">
      <alignment horizontal="center" readingOrder="1"/>
    </xf>
    <xf numFmtId="10" fontId="13" fillId="0" borderId="18" xfId="0" applyNumberFormat="1" applyFont="1" applyBorder="1" applyAlignment="1">
      <alignment horizontal="center" readingOrder="1"/>
    </xf>
    <xf numFmtId="10" fontId="13" fillId="0" borderId="19" xfId="0" applyNumberFormat="1" applyFont="1" applyBorder="1" applyAlignment="1">
      <alignment horizontal="center" readingOrder="1"/>
    </xf>
    <xf numFmtId="10" fontId="9" fillId="22" borderId="38" xfId="0" applyNumberFormat="1" applyFont="1" applyFill="1" applyBorder="1" applyAlignment="1">
      <alignment horizontal="center" vertical="center"/>
    </xf>
    <xf numFmtId="10" fontId="9" fillId="22" borderId="11" xfId="0" applyNumberFormat="1" applyFont="1" applyFill="1" applyBorder="1" applyAlignment="1">
      <alignment horizontal="center" vertical="center"/>
    </xf>
    <xf numFmtId="10" fontId="9" fillId="22" borderId="40" xfId="0" applyNumberFormat="1" applyFont="1" applyFill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 readingOrder="1"/>
    </xf>
    <xf numFmtId="10" fontId="13" fillId="0" borderId="19" xfId="0" applyNumberFormat="1" applyFont="1" applyBorder="1" applyAlignment="1">
      <alignment horizontal="center" vertical="center" readingOrder="1"/>
    </xf>
    <xf numFmtId="10" fontId="16" fillId="0" borderId="11" xfId="0" applyNumberFormat="1" applyFont="1" applyBorder="1" applyAlignment="1">
      <alignment horizontal="center"/>
    </xf>
    <xf numFmtId="10" fontId="23" fillId="0" borderId="15" xfId="0" applyNumberFormat="1" applyFont="1" applyBorder="1" applyAlignment="1">
      <alignment horizontal="center" vertical="center"/>
    </xf>
    <xf numFmtId="10" fontId="13" fillId="0" borderId="35" xfId="0" applyNumberFormat="1" applyFont="1" applyBorder="1" applyAlignment="1">
      <alignment horizontal="center" readingOrder="1"/>
    </xf>
    <xf numFmtId="10" fontId="16" fillId="10" borderId="18" xfId="0" applyNumberFormat="1" applyFont="1" applyFill="1" applyBorder="1" applyAlignment="1">
      <alignment horizontal="center" readingOrder="1"/>
    </xf>
    <xf numFmtId="10" fontId="16" fillId="10" borderId="19" xfId="0" applyNumberFormat="1" applyFont="1" applyFill="1" applyBorder="1" applyAlignment="1">
      <alignment horizontal="center" readingOrder="1"/>
    </xf>
    <xf numFmtId="10" fontId="13" fillId="0" borderId="23" xfId="0" applyNumberFormat="1" applyFont="1" applyBorder="1" applyAlignment="1">
      <alignment horizontal="center" readingOrder="1"/>
    </xf>
    <xf numFmtId="10" fontId="13" fillId="0" borderId="24" xfId="0" applyNumberFormat="1" applyFont="1" applyBorder="1" applyAlignment="1">
      <alignment horizontal="center" readingOrder="1"/>
    </xf>
    <xf numFmtId="10" fontId="16" fillId="0" borderId="16" xfId="0" applyNumberFormat="1" applyFont="1" applyBorder="1" applyAlignment="1">
      <alignment horizontal="center"/>
    </xf>
    <xf numFmtId="10" fontId="16" fillId="0" borderId="24" xfId="0" applyNumberFormat="1" applyFont="1" applyBorder="1" applyAlignment="1">
      <alignment horizontal="center"/>
    </xf>
    <xf numFmtId="10" fontId="23" fillId="0" borderId="18" xfId="0" applyNumberFormat="1" applyFont="1" applyBorder="1" applyAlignment="1">
      <alignment horizontal="center" vertical="center"/>
    </xf>
    <xf numFmtId="10" fontId="16" fillId="0" borderId="18" xfId="0" applyNumberFormat="1" applyFont="1" applyBorder="1" applyAlignment="1">
      <alignment horizontal="center" readingOrder="1"/>
    </xf>
    <xf numFmtId="10" fontId="16" fillId="0" borderId="19" xfId="0" applyNumberFormat="1" applyFont="1" applyBorder="1" applyAlignment="1">
      <alignment horizontal="center" readingOrder="1"/>
    </xf>
    <xf numFmtId="10" fontId="7" fillId="0" borderId="15" xfId="0" applyNumberFormat="1" applyFont="1" applyBorder="1" applyAlignment="1">
      <alignment horizontal="center" vertical="center"/>
    </xf>
    <xf numFmtId="10" fontId="14" fillId="0" borderId="18" xfId="0" applyNumberFormat="1" applyFont="1" applyBorder="1" applyAlignment="1">
      <alignment horizontal="center" readingOrder="1"/>
    </xf>
    <xf numFmtId="10" fontId="14" fillId="0" borderId="19" xfId="0" applyNumberFormat="1" applyFont="1" applyBorder="1" applyAlignment="1">
      <alignment horizontal="center" readingOrder="1"/>
    </xf>
    <xf numFmtId="10" fontId="16" fillId="0" borderId="35" xfId="0" applyNumberFormat="1" applyFont="1" applyBorder="1" applyAlignment="1">
      <alignment horizontal="center" readingOrder="1"/>
    </xf>
    <xf numFmtId="10" fontId="16" fillId="0" borderId="36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readingOrder="1"/>
    </xf>
    <xf numFmtId="10" fontId="17" fillId="0" borderId="19" xfId="0" applyNumberFormat="1" applyFont="1" applyBorder="1" applyAlignment="1">
      <alignment horizontal="center" readingOrder="1"/>
    </xf>
    <xf numFmtId="10" fontId="17" fillId="0" borderId="18" xfId="0" applyNumberFormat="1" applyFont="1" applyBorder="1" applyAlignment="1">
      <alignment horizontal="center" vertical="center" readingOrder="1"/>
    </xf>
    <xf numFmtId="10" fontId="17" fillId="0" borderId="19" xfId="0" applyNumberFormat="1" applyFont="1" applyBorder="1" applyAlignment="1">
      <alignment horizontal="center" vertical="center" readingOrder="1"/>
    </xf>
    <xf numFmtId="10" fontId="13" fillId="0" borderId="18" xfId="0" quotePrefix="1" applyNumberFormat="1" applyFont="1" applyBorder="1" applyAlignment="1">
      <alignment horizontal="center" readingOrder="1"/>
    </xf>
    <xf numFmtId="10" fontId="16" fillId="0" borderId="21" xfId="0" applyNumberFormat="1" applyFont="1" applyBorder="1" applyAlignment="1">
      <alignment horizontal="center"/>
    </xf>
    <xf numFmtId="10" fontId="13" fillId="0" borderId="22" xfId="0" applyNumberFormat="1" applyFont="1" applyBorder="1" applyAlignment="1">
      <alignment horizontal="center" readingOrder="1"/>
    </xf>
    <xf numFmtId="10" fontId="13" fillId="0" borderId="20" xfId="0" applyNumberFormat="1" applyFont="1" applyBorder="1" applyAlignment="1">
      <alignment horizontal="center" readingOrder="1"/>
    </xf>
    <xf numFmtId="1" fontId="9" fillId="8" borderId="1" xfId="2" applyNumberFormat="1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left" vertical="center"/>
    </xf>
    <xf numFmtId="1" fontId="9" fillId="22" borderId="1" xfId="0" applyNumberFormat="1" applyFont="1" applyFill="1" applyBorder="1" applyAlignment="1">
      <alignment horizontal="left" vertical="center"/>
    </xf>
    <xf numFmtId="0" fontId="9" fillId="22" borderId="1" xfId="0" applyFont="1" applyFill="1" applyBorder="1" applyAlignment="1">
      <alignment horizontal="center" vertical="center"/>
    </xf>
    <xf numFmtId="1" fontId="9" fillId="22" borderId="2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8D5B1132-3B3A-4304-95A9-3E9CC479F6CC}"/>
    <cellStyle name="Normal 3" xfId="2" xr:uid="{96FF84AB-C0AE-46D4-876A-B12C450555F0}"/>
  </cellStyles>
  <dxfs count="21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9" name="Imagem 2" descr="Texto&#10;&#10;Descrição gerada automaticamente">
          <a:extLst>
            <a:ext uri="{FF2B5EF4-FFF2-40B4-BE49-F238E27FC236}">
              <a16:creationId xmlns:a16="http://schemas.microsoft.com/office/drawing/2014/main" id="{3A683004-7C97-570F-459B-B3B9A0A4A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3448050</xdr:colOff>
      <xdr:row>0</xdr:row>
      <xdr:rowOff>104775</xdr:rowOff>
    </xdr:from>
    <xdr:to>
      <xdr:col>50</xdr:col>
      <xdr:colOff>1266825</xdr:colOff>
      <xdr:row>5</xdr:row>
      <xdr:rowOff>19050</xdr:rowOff>
    </xdr:to>
    <xdr:pic>
      <xdr:nvPicPr>
        <xdr:cNvPr id="1030" name="Imagem 4">
          <a:extLst>
            <a:ext uri="{FF2B5EF4-FFF2-40B4-BE49-F238E27FC236}">
              <a16:creationId xmlns:a16="http://schemas.microsoft.com/office/drawing/2014/main" id="{07918A5F-FB7D-CA04-5D42-CE1C9F0D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4775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3124200</xdr:colOff>
      <xdr:row>0</xdr:row>
      <xdr:rowOff>123825</xdr:rowOff>
    </xdr:from>
    <xdr:to>
      <xdr:col>44</xdr:col>
      <xdr:colOff>876300</xdr:colOff>
      <xdr:row>5</xdr:row>
      <xdr:rowOff>38100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B9B460D3-D3FF-F4BB-F9CC-9238108C2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4" name="Imagem 2" descr="Texto&#10;&#10;Descrição gerada automaticamente">
          <a:extLst>
            <a:ext uri="{FF2B5EF4-FFF2-40B4-BE49-F238E27FC236}">
              <a16:creationId xmlns:a16="http://schemas.microsoft.com/office/drawing/2014/main" id="{3F9C346F-BF48-82EB-7D61-5A4BAE61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80</xdr:col>
      <xdr:colOff>1057275</xdr:colOff>
      <xdr:row>5</xdr:row>
      <xdr:rowOff>19050</xdr:rowOff>
    </xdr:to>
    <xdr:pic>
      <xdr:nvPicPr>
        <xdr:cNvPr id="3077" name="Imagem 1">
          <a:extLst>
            <a:ext uri="{FF2B5EF4-FFF2-40B4-BE49-F238E27FC236}">
              <a16:creationId xmlns:a16="http://schemas.microsoft.com/office/drawing/2014/main" id="{D8885D83-1CF5-D871-B8F8-12B9E88C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8" name="Imagem 2" descr="Texto&#10;&#10;Descrição gerada automaticamente">
          <a:extLst>
            <a:ext uri="{FF2B5EF4-FFF2-40B4-BE49-F238E27FC236}">
              <a16:creationId xmlns:a16="http://schemas.microsoft.com/office/drawing/2014/main" id="{71123CE5-DD5D-FB55-CB44-CEDCD8190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1F51-5881-48C5-8B8C-69AC7886807E}">
  <sheetPr>
    <tabColor theme="5" tint="0.39997558519241921"/>
  </sheetPr>
  <dimension ref="A1:BT295"/>
  <sheetViews>
    <sheetView showGridLines="0" tabSelected="1" defaultGridColor="0" view="pageBreakPreview" topLeftCell="AO1" colorId="0" zoomScaleNormal="100" zoomScaleSheetLayoutView="100" workbookViewId="0">
      <selection activeCell="AR286" sqref="AR286"/>
    </sheetView>
  </sheetViews>
  <sheetFormatPr defaultRowHeight="12.75" x14ac:dyDescent="0.25"/>
  <cols>
    <col min="1" max="1" width="36.85546875" style="230" hidden="1" customWidth="1"/>
    <col min="2" max="2" width="8.7109375" style="1" hidden="1" customWidth="1"/>
    <col min="3" max="3" width="12.7109375" style="1" hidden="1" customWidth="1"/>
    <col min="4" max="4" width="10.28515625" style="83" hidden="1" customWidth="1"/>
    <col min="5" max="7" width="12.7109375" style="1" hidden="1" customWidth="1"/>
    <col min="8" max="9" width="12.7109375" style="85" hidden="1" customWidth="1"/>
    <col min="10" max="14" width="12.7109375" style="1" hidden="1" customWidth="1"/>
    <col min="15" max="15" width="12.7109375" style="85" hidden="1" customWidth="1"/>
    <col min="16" max="16" width="6.85546875" style="1" hidden="1" customWidth="1"/>
    <col min="17" max="17" width="12" style="83" hidden="1" customWidth="1"/>
    <col min="18" max="20" width="8.140625" style="85" hidden="1" customWidth="1"/>
    <col min="21" max="21" width="8.140625" style="1" hidden="1" customWidth="1"/>
    <col min="22" max="23" width="8.140625" style="85" hidden="1" customWidth="1"/>
    <col min="24" max="25" width="8.140625" style="1" hidden="1" customWidth="1"/>
    <col min="26" max="27" width="8.140625" style="85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85" hidden="1" customWidth="1"/>
    <col min="37" max="37" width="20.7109375" style="1" hidden="1" customWidth="1"/>
    <col min="38" max="38" width="11.85546875" style="1" hidden="1" customWidth="1"/>
    <col min="39" max="39" width="12.7109375" style="83" hidden="1" customWidth="1"/>
    <col min="40" max="40" width="12.140625" style="1" hidden="1" customWidth="1"/>
    <col min="41" max="41" width="63.28515625" style="1" customWidth="1"/>
    <col min="42" max="42" width="15.7109375" style="83" hidden="1" customWidth="1"/>
    <col min="43" max="43" width="12.7109375" style="1" hidden="1" customWidth="1"/>
    <col min="44" max="44" width="22.7109375" style="83" customWidth="1"/>
    <col min="45" max="46" width="15.7109375" style="1" hidden="1" customWidth="1"/>
    <col min="47" max="48" width="20.85546875" style="1" hidden="1" customWidth="1"/>
    <col min="49" max="49" width="23.42578125" style="1" hidden="1" customWidth="1"/>
    <col min="50" max="50" width="22.7109375" style="1" hidden="1" customWidth="1"/>
    <col min="51" max="51" width="22.7109375" style="1" customWidth="1"/>
    <col min="52" max="52" width="22.7109375" style="1" hidden="1" customWidth="1"/>
    <col min="53" max="70" width="15.7109375" style="1" hidden="1" customWidth="1"/>
    <col min="71" max="71" width="2.85546875" style="1" hidden="1" customWidth="1"/>
    <col min="72" max="16384" width="9.140625" style="1"/>
  </cols>
  <sheetData>
    <row r="1" spans="1:72" x14ac:dyDescent="0.25">
      <c r="A1" s="411"/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  <c r="BD1" s="411"/>
      <c r="BE1" s="411"/>
      <c r="BF1" s="411"/>
      <c r="BG1" s="411"/>
      <c r="BH1" s="411"/>
      <c r="BI1" s="411"/>
      <c r="BJ1" s="411"/>
      <c r="BK1" s="411"/>
      <c r="BL1" s="411"/>
      <c r="BM1" s="411"/>
      <c r="BN1" s="411"/>
      <c r="BO1" s="411"/>
      <c r="BP1" s="411"/>
      <c r="BQ1" s="411"/>
      <c r="BR1" s="411"/>
      <c r="BS1" s="411"/>
    </row>
    <row r="2" spans="1:72" x14ac:dyDescent="0.25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  <c r="AH2" s="411"/>
      <c r="AI2" s="411"/>
      <c r="AJ2" s="411"/>
      <c r="AK2" s="411"/>
      <c r="AL2" s="411"/>
      <c r="AM2" s="411"/>
      <c r="AN2" s="411"/>
      <c r="AO2" s="411"/>
      <c r="AP2" s="411"/>
      <c r="AQ2" s="411"/>
      <c r="AR2" s="411"/>
      <c r="AS2" s="411"/>
      <c r="AT2" s="411"/>
      <c r="AU2" s="411"/>
      <c r="AV2" s="411"/>
      <c r="AW2" s="411"/>
      <c r="AX2" s="411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</row>
    <row r="3" spans="1:72" x14ac:dyDescent="0.25">
      <c r="A3" s="411"/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1"/>
      <c r="AL3" s="411"/>
      <c r="AM3" s="411"/>
      <c r="AN3" s="411"/>
      <c r="AO3" s="411"/>
      <c r="AP3" s="411"/>
      <c r="AQ3" s="411"/>
      <c r="AR3" s="411"/>
      <c r="AS3" s="411"/>
      <c r="AT3" s="411"/>
      <c r="AU3" s="411"/>
      <c r="AV3" s="411"/>
      <c r="AW3" s="411"/>
      <c r="AX3" s="411"/>
      <c r="AY3" s="411"/>
      <c r="AZ3" s="411"/>
      <c r="BA3" s="411"/>
      <c r="BB3" s="411"/>
      <c r="BC3" s="411"/>
      <c r="BD3" s="411"/>
      <c r="BE3" s="411"/>
      <c r="BF3" s="411"/>
      <c r="BG3" s="411"/>
      <c r="BH3" s="411"/>
      <c r="BI3" s="411"/>
      <c r="BJ3" s="411"/>
      <c r="BK3" s="411"/>
      <c r="BL3" s="411"/>
      <c r="BM3" s="411"/>
      <c r="BN3" s="411"/>
      <c r="BO3" s="411"/>
      <c r="BP3" s="411"/>
      <c r="BQ3" s="411"/>
      <c r="BR3" s="411"/>
      <c r="BS3" s="411"/>
    </row>
    <row r="4" spans="1:72" x14ac:dyDescent="0.25">
      <c r="A4" s="4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1"/>
      <c r="AQ4" s="411"/>
      <c r="AR4" s="411"/>
      <c r="AS4" s="411"/>
      <c r="AT4" s="411"/>
      <c r="AU4" s="411"/>
      <c r="AV4" s="411"/>
      <c r="AW4" s="411"/>
      <c r="AX4" s="411"/>
      <c r="AY4" s="411"/>
      <c r="AZ4" s="411"/>
      <c r="BA4" s="411"/>
      <c r="BB4" s="411"/>
      <c r="BC4" s="411"/>
      <c r="BD4" s="411"/>
      <c r="BE4" s="411"/>
      <c r="BF4" s="411"/>
      <c r="BG4" s="411"/>
      <c r="BH4" s="411"/>
      <c r="BI4" s="411"/>
      <c r="BJ4" s="411"/>
      <c r="BK4" s="411"/>
      <c r="BL4" s="411"/>
      <c r="BM4" s="411"/>
      <c r="BN4" s="411"/>
      <c r="BO4" s="411"/>
      <c r="BP4" s="411"/>
      <c r="BQ4" s="411"/>
      <c r="BR4" s="411"/>
      <c r="BS4" s="411"/>
    </row>
    <row r="5" spans="1:72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411"/>
      <c r="AO5" s="411"/>
      <c r="AP5" s="411"/>
      <c r="AQ5" s="411"/>
      <c r="AR5" s="411"/>
      <c r="AS5" s="411"/>
      <c r="AT5" s="411"/>
      <c r="AU5" s="411"/>
      <c r="AV5" s="411"/>
      <c r="AW5" s="411"/>
      <c r="AX5" s="411"/>
      <c r="AY5" s="411"/>
      <c r="AZ5" s="411"/>
      <c r="BA5" s="411"/>
      <c r="BB5" s="411"/>
      <c r="BC5" s="411"/>
      <c r="BD5" s="411"/>
      <c r="BE5" s="411"/>
      <c r="BF5" s="411"/>
      <c r="BG5" s="411"/>
      <c r="BH5" s="411"/>
      <c r="BI5" s="411"/>
      <c r="BJ5" s="411"/>
      <c r="BK5" s="411"/>
      <c r="BL5" s="411"/>
      <c r="BM5" s="411"/>
      <c r="BN5" s="411"/>
      <c r="BO5" s="411"/>
      <c r="BP5" s="411"/>
      <c r="BQ5" s="411"/>
      <c r="BR5" s="411"/>
      <c r="BS5" s="411"/>
    </row>
    <row r="6" spans="1:72" x14ac:dyDescent="0.25">
      <c r="A6" s="411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  <c r="AQ6" s="411"/>
      <c r="AR6" s="411"/>
      <c r="AS6" s="411"/>
      <c r="AT6" s="411"/>
      <c r="AU6" s="411"/>
      <c r="AV6" s="411"/>
      <c r="AW6" s="411"/>
      <c r="AX6" s="411"/>
      <c r="AY6" s="411"/>
      <c r="AZ6" s="411"/>
      <c r="BA6" s="411"/>
      <c r="BB6" s="411"/>
      <c r="BC6" s="411"/>
      <c r="BD6" s="411"/>
      <c r="BE6" s="411"/>
      <c r="BF6" s="411"/>
      <c r="BG6" s="411"/>
      <c r="BH6" s="411"/>
      <c r="BI6" s="411"/>
      <c r="BJ6" s="411"/>
      <c r="BK6" s="411"/>
      <c r="BL6" s="411"/>
      <c r="BM6" s="411"/>
      <c r="BN6" s="411"/>
      <c r="BO6" s="411"/>
      <c r="BP6" s="411"/>
      <c r="BQ6" s="411"/>
      <c r="BR6" s="411"/>
      <c r="BS6" s="411"/>
    </row>
    <row r="7" spans="1:72" x14ac:dyDescent="0.25">
      <c r="A7" s="412" t="s">
        <v>0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  <c r="AF7" s="412"/>
      <c r="AG7" s="412"/>
      <c r="AH7" s="412"/>
      <c r="AI7" s="412"/>
      <c r="AJ7" s="412"/>
      <c r="AK7" s="412"/>
      <c r="AL7" s="412"/>
      <c r="AM7" s="412"/>
      <c r="AN7" s="412"/>
      <c r="AO7" s="412"/>
      <c r="AP7" s="412"/>
      <c r="AQ7" s="412"/>
      <c r="AR7" s="412"/>
      <c r="AS7" s="412"/>
      <c r="AT7" s="412"/>
      <c r="AU7" s="412"/>
      <c r="AV7" s="412"/>
      <c r="AW7" s="412"/>
      <c r="AX7" s="412"/>
      <c r="AY7" s="412"/>
      <c r="AZ7" s="412"/>
      <c r="BA7" s="412"/>
      <c r="BB7" s="412"/>
      <c r="BC7" s="412"/>
      <c r="BD7" s="412"/>
      <c r="BE7" s="412"/>
      <c r="BF7" s="412"/>
      <c r="BG7" s="412"/>
      <c r="BH7" s="412"/>
      <c r="BI7" s="412"/>
      <c r="BJ7" s="412"/>
      <c r="BK7" s="412"/>
      <c r="BL7" s="412"/>
      <c r="BM7" s="412"/>
      <c r="BN7" s="412"/>
      <c r="BO7" s="412"/>
      <c r="BP7" s="412"/>
      <c r="BQ7" s="412"/>
      <c r="BR7" s="412"/>
      <c r="BS7" s="412"/>
      <c r="BT7" s="2"/>
    </row>
    <row r="8" spans="1:72" x14ac:dyDescent="0.25">
      <c r="A8" s="3" t="s">
        <v>1</v>
      </c>
      <c r="B8" s="413" t="s">
        <v>2</v>
      </c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/>
      <c r="AM8" s="414"/>
      <c r="AN8" s="415"/>
      <c r="AO8" s="412" t="s">
        <v>3</v>
      </c>
      <c r="AP8" s="412"/>
      <c r="AQ8" s="412"/>
      <c r="AR8" s="412"/>
      <c r="AS8" s="412"/>
      <c r="AT8" s="412"/>
      <c r="AU8" s="412"/>
      <c r="AV8" s="412"/>
      <c r="AW8" s="412"/>
      <c r="AX8" s="412"/>
      <c r="AY8" s="412"/>
      <c r="AZ8" s="412"/>
      <c r="BA8" s="412"/>
      <c r="BB8" s="412"/>
      <c r="BC8" s="412"/>
      <c r="BD8" s="412"/>
      <c r="BE8" s="412"/>
      <c r="BF8" s="412"/>
      <c r="BG8" s="412"/>
      <c r="BH8" s="412"/>
      <c r="BI8" s="412"/>
      <c r="BJ8" s="412"/>
      <c r="BK8" s="412"/>
      <c r="BL8" s="412"/>
      <c r="BM8" s="412"/>
      <c r="BN8" s="412"/>
      <c r="BO8" s="412"/>
      <c r="BP8" s="412"/>
      <c r="BQ8" s="412"/>
      <c r="BR8" s="412"/>
      <c r="BS8" s="412"/>
    </row>
    <row r="9" spans="1:72" s="4" customFormat="1" ht="15" x14ac:dyDescent="0.25">
      <c r="B9" s="4">
        <f>COLUMN()</f>
        <v>2</v>
      </c>
      <c r="C9" s="4">
        <f>COLUMN()</f>
        <v>3</v>
      </c>
      <c r="D9" s="5">
        <f>COLUMN()</f>
        <v>4</v>
      </c>
      <c r="E9" s="4">
        <f>COLUMN()</f>
        <v>5</v>
      </c>
      <c r="F9" s="4">
        <f>COLUMN()</f>
        <v>6</v>
      </c>
      <c r="G9" s="4">
        <f>COLUMN()</f>
        <v>7</v>
      </c>
      <c r="H9" s="4">
        <f>COLUMN()</f>
        <v>8</v>
      </c>
      <c r="I9" s="4">
        <f>COLUMN()</f>
        <v>9</v>
      </c>
      <c r="J9" s="4">
        <f>COLUMN()</f>
        <v>10</v>
      </c>
      <c r="K9" s="4">
        <f>COLUMN()</f>
        <v>11</v>
      </c>
      <c r="L9" s="4">
        <f>COLUMN()</f>
        <v>12</v>
      </c>
      <c r="M9" s="4">
        <f>COLUMN()</f>
        <v>13</v>
      </c>
      <c r="N9" s="4">
        <f>COLUMN()</f>
        <v>14</v>
      </c>
      <c r="O9" s="6">
        <f>COLUMN()</f>
        <v>15</v>
      </c>
      <c r="P9" s="4">
        <f>COLUMN()</f>
        <v>16</v>
      </c>
      <c r="Q9" s="5">
        <f>COLUMN()</f>
        <v>17</v>
      </c>
      <c r="R9" s="5">
        <f>COLUMN()</f>
        <v>18</v>
      </c>
      <c r="S9" s="5">
        <f>COLUMN()</f>
        <v>19</v>
      </c>
      <c r="T9" s="5">
        <f>COLUMN()</f>
        <v>20</v>
      </c>
      <c r="U9" s="5">
        <f>COLUMN()</f>
        <v>21</v>
      </c>
      <c r="V9" s="5">
        <f>COLUMN()</f>
        <v>22</v>
      </c>
      <c r="W9" s="5">
        <f>COLUMN()</f>
        <v>23</v>
      </c>
      <c r="X9" s="5">
        <f>COLUMN()</f>
        <v>24</v>
      </c>
      <c r="Y9" s="5">
        <f>COLUMN()</f>
        <v>25</v>
      </c>
      <c r="Z9" s="5">
        <f>COLUMN()</f>
        <v>26</v>
      </c>
      <c r="AA9" s="5">
        <f>COLUMN()</f>
        <v>27</v>
      </c>
      <c r="AB9" s="5">
        <f>COLUMN()</f>
        <v>28</v>
      </c>
      <c r="AC9" s="5">
        <f>COLUMN()</f>
        <v>29</v>
      </c>
      <c r="AD9" s="5">
        <f>COLUMN()</f>
        <v>30</v>
      </c>
      <c r="AE9" s="5">
        <f>COLUMN()</f>
        <v>31</v>
      </c>
      <c r="AF9" s="5">
        <f>COLUMN()</f>
        <v>32</v>
      </c>
      <c r="AG9" s="5">
        <f>COLUMN()</f>
        <v>33</v>
      </c>
      <c r="AH9" s="5">
        <f>COLUMN()</f>
        <v>34</v>
      </c>
      <c r="AI9" s="5">
        <f>COLUMN()</f>
        <v>35</v>
      </c>
      <c r="AJ9" s="7">
        <f>COLUMN()</f>
        <v>36</v>
      </c>
      <c r="AK9" s="5">
        <f>COLUMN()</f>
        <v>37</v>
      </c>
      <c r="AL9" s="5">
        <f>COLUMN()</f>
        <v>38</v>
      </c>
      <c r="AM9" s="5"/>
      <c r="AN9" s="5"/>
      <c r="AO9" s="5"/>
      <c r="AP9" s="5"/>
      <c r="AQ9" s="5"/>
      <c r="AR9" s="5"/>
      <c r="AS9" s="5">
        <f>COLUMN()</f>
        <v>45</v>
      </c>
      <c r="AT9" s="5">
        <f>COLUMN()</f>
        <v>46</v>
      </c>
      <c r="AU9" s="5">
        <f>COLUMN()</f>
        <v>47</v>
      </c>
      <c r="AV9" s="5">
        <f>COLUMN()</f>
        <v>48</v>
      </c>
      <c r="AW9" s="5">
        <f>COLUMN()</f>
        <v>49</v>
      </c>
      <c r="AX9" s="5">
        <f>COLUMN()</f>
        <v>50</v>
      </c>
      <c r="AY9" s="5">
        <f>COLUMN()</f>
        <v>51</v>
      </c>
      <c r="AZ9" s="5">
        <f>COLUMN()</f>
        <v>52</v>
      </c>
      <c r="BA9" s="5">
        <f>COLUMN()</f>
        <v>53</v>
      </c>
      <c r="BB9" s="5">
        <f>COLUMN()</f>
        <v>54</v>
      </c>
      <c r="BC9" s="5">
        <f>COLUMN()</f>
        <v>55</v>
      </c>
      <c r="BD9" s="5">
        <f>COLUMN()</f>
        <v>56</v>
      </c>
      <c r="BE9" s="5">
        <f>COLUMN()</f>
        <v>57</v>
      </c>
      <c r="BF9" s="5">
        <f>COLUMN()</f>
        <v>58</v>
      </c>
      <c r="BG9" s="5">
        <f>COLUMN()</f>
        <v>59</v>
      </c>
      <c r="BH9" s="5">
        <f>COLUMN()</f>
        <v>60</v>
      </c>
      <c r="BI9" s="5">
        <f>COLUMN()</f>
        <v>61</v>
      </c>
      <c r="BJ9" s="5">
        <f>COLUMN()</f>
        <v>62</v>
      </c>
      <c r="BK9" s="5">
        <f>COLUMN()</f>
        <v>63</v>
      </c>
      <c r="BL9" s="5">
        <f>COLUMN()</f>
        <v>64</v>
      </c>
      <c r="BM9" s="5">
        <f>COLUMN()</f>
        <v>65</v>
      </c>
      <c r="BN9" s="5">
        <f>COLUMN()</f>
        <v>66</v>
      </c>
      <c r="BO9" s="5">
        <f>COLUMN()</f>
        <v>67</v>
      </c>
      <c r="BP9" s="5">
        <f>COLUMN()</f>
        <v>68</v>
      </c>
      <c r="BQ9" s="5">
        <f>COLUMN()</f>
        <v>69</v>
      </c>
      <c r="BR9" s="5">
        <f>COLUMN()</f>
        <v>70</v>
      </c>
      <c r="BS9" s="5">
        <f>COLUMN()</f>
        <v>71</v>
      </c>
    </row>
    <row r="10" spans="1:72" s="11" customFormat="1" x14ac:dyDescent="0.25">
      <c r="A10" s="8" t="s">
        <v>4</v>
      </c>
      <c r="B10" s="9" t="s">
        <v>5</v>
      </c>
      <c r="C10" s="10">
        <v>44531</v>
      </c>
      <c r="D10" s="9" t="s">
        <v>5</v>
      </c>
      <c r="E10" s="10" t="e">
        <f ca="1">_xll.FIMMÊS(C10,0)+1</f>
        <v>#NAME?</v>
      </c>
      <c r="F10" s="10" t="e">
        <f t="shared" ref="F10:P10" ca="1" si="0">_xll.FIMMÊS(E10,0)+1</f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10" t="e">
        <f t="shared" ca="1" si="0"/>
        <v>#NAME?</v>
      </c>
      <c r="Q10" s="9" t="s">
        <v>5</v>
      </c>
      <c r="R10" s="10" t="e">
        <f ca="1">_xll.FIMMÊS(P10,0)+1</f>
        <v>#NAME?</v>
      </c>
      <c r="S10" s="10" t="e">
        <f t="shared" ref="S10:AL10" ca="1" si="1">_xll.FIMMÊS(R10,0)+1</f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10" t="e">
        <f t="shared" ca="1" si="1"/>
        <v>#NAME?</v>
      </c>
      <c r="AM10" s="10" t="s">
        <v>6</v>
      </c>
      <c r="AN10" s="10" t="s">
        <v>7</v>
      </c>
      <c r="AO10" s="8" t="s">
        <v>8</v>
      </c>
      <c r="AP10" s="10" t="s">
        <v>6</v>
      </c>
      <c r="AQ10" s="10" t="s">
        <v>9</v>
      </c>
      <c r="AR10" s="10" t="s">
        <v>5</v>
      </c>
      <c r="AS10" s="10" t="e">
        <f ca="1">_xll.FIMMÊS(AL10,0)+1</f>
        <v>#NAME?</v>
      </c>
      <c r="AT10" s="10" t="e">
        <f t="shared" ref="AT10:BS10" ca="1" si="2">_xll.FIMMÊS(AS10,0)+1</f>
        <v>#NAME?</v>
      </c>
      <c r="AU10" s="10" t="e">
        <f t="shared" ca="1" si="2"/>
        <v>#NAME?</v>
      </c>
      <c r="AV10" s="10" t="e">
        <f t="shared" ca="1" si="2"/>
        <v>#NAME?</v>
      </c>
      <c r="AW10" s="10" t="e">
        <f t="shared" ca="1" si="2"/>
        <v>#NAME?</v>
      </c>
      <c r="AX10" s="10" t="e">
        <f t="shared" ca="1" si="2"/>
        <v>#NAME?</v>
      </c>
      <c r="AY10" s="10" t="e">
        <f t="shared" ca="1" si="2"/>
        <v>#NAME?</v>
      </c>
      <c r="AZ10" s="10" t="e">
        <f t="shared" ca="1" si="2"/>
        <v>#NAME?</v>
      </c>
      <c r="BA10" s="10" t="e">
        <f t="shared" ca="1" si="2"/>
        <v>#NAME?</v>
      </c>
      <c r="BB10" s="10" t="e">
        <f t="shared" ca="1" si="2"/>
        <v>#NAME?</v>
      </c>
      <c r="BC10" s="10" t="e">
        <f t="shared" ca="1" si="2"/>
        <v>#NAME?</v>
      </c>
      <c r="BD10" s="10" t="e">
        <f t="shared" ca="1" si="2"/>
        <v>#NAME?</v>
      </c>
      <c r="BE10" s="10" t="e">
        <f t="shared" ca="1" si="2"/>
        <v>#NAME?</v>
      </c>
      <c r="BF10" s="10" t="e">
        <f t="shared" ca="1" si="2"/>
        <v>#NAME?</v>
      </c>
      <c r="BG10" s="10" t="e">
        <f t="shared" ca="1" si="2"/>
        <v>#NAME?</v>
      </c>
      <c r="BH10" s="10" t="e">
        <f t="shared" ca="1" si="2"/>
        <v>#NAME?</v>
      </c>
      <c r="BI10" s="10" t="e">
        <f t="shared" ca="1" si="2"/>
        <v>#NAME?</v>
      </c>
      <c r="BJ10" s="10" t="e">
        <f t="shared" ca="1" si="2"/>
        <v>#NAME?</v>
      </c>
      <c r="BK10" s="10" t="e">
        <f t="shared" ca="1" si="2"/>
        <v>#NAME?</v>
      </c>
      <c r="BL10" s="10" t="e">
        <f t="shared" ca="1" si="2"/>
        <v>#NAME?</v>
      </c>
      <c r="BM10" s="10" t="e">
        <f t="shared" ca="1" si="2"/>
        <v>#NAME?</v>
      </c>
      <c r="BN10" s="10" t="e">
        <f t="shared" ca="1" si="2"/>
        <v>#NAME?</v>
      </c>
      <c r="BO10" s="10" t="e">
        <f t="shared" ca="1" si="2"/>
        <v>#NAME?</v>
      </c>
      <c r="BP10" s="10" t="e">
        <f t="shared" ca="1" si="2"/>
        <v>#NAME?</v>
      </c>
      <c r="BQ10" s="10" t="e">
        <f t="shared" ca="1" si="2"/>
        <v>#NAME?</v>
      </c>
      <c r="BR10" s="10" t="e">
        <f t="shared" ca="1" si="2"/>
        <v>#NAME?</v>
      </c>
      <c r="BS10" s="10" t="e">
        <f t="shared" ca="1" si="2"/>
        <v>#NAME?</v>
      </c>
    </row>
    <row r="11" spans="1:72" x14ac:dyDescent="0.2">
      <c r="A11" s="12" t="s">
        <v>10</v>
      </c>
      <c r="B11" s="13">
        <v>388</v>
      </c>
      <c r="C11" s="14">
        <v>60</v>
      </c>
      <c r="D11" s="13">
        <v>388</v>
      </c>
      <c r="E11" s="14">
        <v>116</v>
      </c>
      <c r="F11" s="14">
        <v>101</v>
      </c>
      <c r="G11" s="14">
        <v>165</v>
      </c>
      <c r="H11" s="14">
        <v>125</v>
      </c>
      <c r="I11" s="14">
        <v>138</v>
      </c>
      <c r="J11" s="14">
        <v>182</v>
      </c>
      <c r="K11" s="14">
        <v>185</v>
      </c>
      <c r="L11" s="14">
        <v>148</v>
      </c>
      <c r="M11" s="15">
        <v>166</v>
      </c>
      <c r="N11" s="14">
        <v>151</v>
      </c>
      <c r="O11" s="14">
        <v>185</v>
      </c>
      <c r="P11" s="14">
        <v>277</v>
      </c>
      <c r="Q11" s="13">
        <v>388</v>
      </c>
      <c r="R11" s="16">
        <v>275</v>
      </c>
      <c r="S11" s="14">
        <v>268</v>
      </c>
      <c r="T11" s="16">
        <v>293</v>
      </c>
      <c r="U11" s="14">
        <v>274</v>
      </c>
      <c r="V11" s="16">
        <v>266</v>
      </c>
      <c r="W11" s="16">
        <v>359</v>
      </c>
      <c r="X11" s="17">
        <v>424</v>
      </c>
      <c r="Y11" s="17">
        <v>395</v>
      </c>
      <c r="Z11" s="17">
        <v>401</v>
      </c>
      <c r="AA11" s="16">
        <v>429</v>
      </c>
      <c r="AB11" s="14">
        <v>373</v>
      </c>
      <c r="AC11" s="17">
        <v>407</v>
      </c>
      <c r="AD11" s="18">
        <v>463</v>
      </c>
      <c r="AE11" s="17">
        <v>500</v>
      </c>
      <c r="AF11" s="17">
        <v>465</v>
      </c>
      <c r="AG11" s="17">
        <v>414</v>
      </c>
      <c r="AH11" s="17">
        <v>446</v>
      </c>
      <c r="AI11" s="17">
        <v>395</v>
      </c>
      <c r="AJ11" s="17">
        <v>421</v>
      </c>
      <c r="AK11" s="17">
        <v>429</v>
      </c>
      <c r="AL11" s="19">
        <v>399</v>
      </c>
      <c r="AM11" s="20">
        <f>ROUND(((Q11/31)*10),0)</f>
        <v>125</v>
      </c>
      <c r="AN11" s="19">
        <v>125</v>
      </c>
      <c r="AO11" s="12" t="s">
        <v>10</v>
      </c>
      <c r="AP11" s="20">
        <f>ROUND(((AR11/31)*21),0)</f>
        <v>222</v>
      </c>
      <c r="AQ11" s="19">
        <v>278</v>
      </c>
      <c r="AR11" s="20">
        <v>328</v>
      </c>
      <c r="AS11" s="19">
        <f t="shared" ref="AS11:AS20" si="3">IF(AQ11="","",(SUM(AQ11,AN11)))</f>
        <v>403</v>
      </c>
      <c r="AT11" s="17">
        <v>386</v>
      </c>
      <c r="AU11" s="21">
        <v>346</v>
      </c>
      <c r="AV11" s="21">
        <v>311</v>
      </c>
      <c r="AW11" s="21">
        <v>302</v>
      </c>
      <c r="AX11" s="21">
        <v>301</v>
      </c>
      <c r="AY11" s="21">
        <v>307</v>
      </c>
      <c r="AZ11" s="21">
        <v>298</v>
      </c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</row>
    <row r="12" spans="1:72" x14ac:dyDescent="0.2">
      <c r="A12" s="12" t="s">
        <v>11</v>
      </c>
      <c r="B12" s="13">
        <v>91</v>
      </c>
      <c r="C12" s="14">
        <v>0</v>
      </c>
      <c r="D12" s="13">
        <v>91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5</v>
      </c>
      <c r="L12" s="14">
        <v>14</v>
      </c>
      <c r="M12" s="15">
        <v>9</v>
      </c>
      <c r="N12" s="14">
        <v>9</v>
      </c>
      <c r="O12" s="14">
        <v>12</v>
      </c>
      <c r="P12" s="14">
        <v>34</v>
      </c>
      <c r="Q12" s="13">
        <v>91</v>
      </c>
      <c r="R12" s="22">
        <v>38</v>
      </c>
      <c r="S12" s="14">
        <v>40</v>
      </c>
      <c r="T12" s="22">
        <v>61</v>
      </c>
      <c r="U12" s="14">
        <v>65</v>
      </c>
      <c r="V12" s="22">
        <v>65</v>
      </c>
      <c r="W12" s="22">
        <v>69</v>
      </c>
      <c r="X12" s="23">
        <v>79</v>
      </c>
      <c r="Y12" s="23">
        <v>88</v>
      </c>
      <c r="Z12" s="23">
        <v>94</v>
      </c>
      <c r="AA12" s="22">
        <v>84</v>
      </c>
      <c r="AB12" s="14">
        <v>91</v>
      </c>
      <c r="AC12" s="23">
        <v>94</v>
      </c>
      <c r="AD12" s="24">
        <v>100</v>
      </c>
      <c r="AE12" s="23">
        <v>94</v>
      </c>
      <c r="AF12" s="23">
        <v>98</v>
      </c>
      <c r="AG12" s="23">
        <v>91</v>
      </c>
      <c r="AH12" s="23">
        <v>86</v>
      </c>
      <c r="AI12" s="23">
        <v>82</v>
      </c>
      <c r="AJ12" s="23">
        <v>85</v>
      </c>
      <c r="AK12" s="23">
        <v>105</v>
      </c>
      <c r="AL12" s="25">
        <v>68</v>
      </c>
      <c r="AM12" s="26">
        <f>ROUND(((Q12/31)*10),0)</f>
        <v>29</v>
      </c>
      <c r="AN12" s="25">
        <v>34</v>
      </c>
      <c r="AO12" s="12" t="s">
        <v>11</v>
      </c>
      <c r="AP12" s="26">
        <f>ROUND(((AR12/31)*21),0)</f>
        <v>64</v>
      </c>
      <c r="AQ12" s="25">
        <v>60</v>
      </c>
      <c r="AR12" s="26">
        <v>94</v>
      </c>
      <c r="AS12" s="19">
        <f t="shared" si="3"/>
        <v>94</v>
      </c>
      <c r="AT12" s="23">
        <v>92</v>
      </c>
      <c r="AU12" s="27">
        <v>80</v>
      </c>
      <c r="AV12" s="27">
        <v>90</v>
      </c>
      <c r="AW12" s="27">
        <v>62</v>
      </c>
      <c r="AX12" s="27">
        <v>125</v>
      </c>
      <c r="AY12" s="27">
        <v>90</v>
      </c>
      <c r="AZ12" s="27">
        <v>101</v>
      </c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</row>
    <row r="13" spans="1:72" x14ac:dyDescent="0.2">
      <c r="A13" s="12" t="s">
        <v>12</v>
      </c>
      <c r="B13" s="13">
        <v>181</v>
      </c>
      <c r="C13" s="14">
        <v>10</v>
      </c>
      <c r="D13" s="13">
        <v>181</v>
      </c>
      <c r="E13" s="14">
        <v>13</v>
      </c>
      <c r="F13" s="14">
        <v>31</v>
      </c>
      <c r="G13" s="14">
        <v>55</v>
      </c>
      <c r="H13" s="14">
        <v>67</v>
      </c>
      <c r="I13" s="14">
        <v>73</v>
      </c>
      <c r="J13" s="14">
        <v>80</v>
      </c>
      <c r="K13" s="14">
        <v>64</v>
      </c>
      <c r="L13" s="14">
        <v>59</v>
      </c>
      <c r="M13" s="15">
        <v>81</v>
      </c>
      <c r="N13" s="14">
        <v>56</v>
      </c>
      <c r="O13" s="14">
        <v>48</v>
      </c>
      <c r="P13" s="14">
        <v>66</v>
      </c>
      <c r="Q13" s="13">
        <v>181</v>
      </c>
      <c r="R13" s="22">
        <v>68</v>
      </c>
      <c r="S13" s="14">
        <v>113</v>
      </c>
      <c r="T13" s="22">
        <v>159</v>
      </c>
      <c r="U13" s="14">
        <v>114</v>
      </c>
      <c r="V13" s="22">
        <v>98</v>
      </c>
      <c r="W13" s="22">
        <v>73</v>
      </c>
      <c r="X13" s="23">
        <v>99</v>
      </c>
      <c r="Y13" s="23">
        <v>89</v>
      </c>
      <c r="Z13" s="23">
        <v>125</v>
      </c>
      <c r="AA13" s="22">
        <v>172</v>
      </c>
      <c r="AB13" s="14">
        <v>146</v>
      </c>
      <c r="AC13" s="23">
        <v>152</v>
      </c>
      <c r="AD13" s="24">
        <v>155</v>
      </c>
      <c r="AE13" s="23">
        <v>150</v>
      </c>
      <c r="AF13" s="23">
        <v>179</v>
      </c>
      <c r="AG13" s="23">
        <v>189</v>
      </c>
      <c r="AH13" s="23">
        <v>168</v>
      </c>
      <c r="AI13" s="23">
        <v>145</v>
      </c>
      <c r="AJ13" s="23">
        <v>170</v>
      </c>
      <c r="AK13" s="23">
        <v>174</v>
      </c>
      <c r="AL13" s="25">
        <v>170</v>
      </c>
      <c r="AM13" s="26">
        <f>ROUND(((Q13/31)*10),0)</f>
        <v>58</v>
      </c>
      <c r="AN13" s="25">
        <v>52</v>
      </c>
      <c r="AO13" s="12" t="s">
        <v>12</v>
      </c>
      <c r="AP13" s="26">
        <f>ROUND(((AR13/31)*21),0)</f>
        <v>53</v>
      </c>
      <c r="AQ13" s="25">
        <v>99</v>
      </c>
      <c r="AR13" s="26">
        <v>78</v>
      </c>
      <c r="AS13" s="19">
        <f t="shared" si="3"/>
        <v>151</v>
      </c>
      <c r="AT13" s="23">
        <v>122</v>
      </c>
      <c r="AU13" s="27">
        <v>139</v>
      </c>
      <c r="AV13" s="27">
        <v>120</v>
      </c>
      <c r="AW13" s="27">
        <v>108</v>
      </c>
      <c r="AX13" s="27">
        <v>116</v>
      </c>
      <c r="AY13" s="27">
        <v>102</v>
      </c>
      <c r="AZ13" s="27">
        <v>116</v>
      </c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</row>
    <row r="14" spans="1:72" x14ac:dyDescent="0.2">
      <c r="A14" s="28"/>
      <c r="B14" s="28"/>
      <c r="C14" s="29"/>
      <c r="D14" s="28"/>
      <c r="E14" s="29"/>
      <c r="F14" s="29"/>
      <c r="G14" s="29"/>
      <c r="H14" s="29"/>
      <c r="I14" s="29"/>
      <c r="J14" s="29"/>
      <c r="K14" s="29"/>
      <c r="L14" s="29"/>
      <c r="M14" s="30"/>
      <c r="N14" s="29"/>
      <c r="O14" s="29"/>
      <c r="P14" s="29"/>
      <c r="Q14" s="28"/>
      <c r="R14" s="31"/>
      <c r="S14" s="29"/>
      <c r="T14" s="31"/>
      <c r="U14" s="29"/>
      <c r="V14" s="31"/>
      <c r="W14" s="31"/>
      <c r="X14" s="32"/>
      <c r="Y14" s="32"/>
      <c r="Z14" s="32"/>
      <c r="AA14" s="31"/>
      <c r="AB14" s="29"/>
      <c r="AC14" s="32"/>
      <c r="AD14" s="32"/>
      <c r="AE14" s="32"/>
      <c r="AF14" s="32"/>
      <c r="AG14" s="32"/>
      <c r="AH14" s="32"/>
      <c r="AI14" s="32"/>
      <c r="AJ14" s="32"/>
      <c r="AK14" s="32"/>
      <c r="AL14" s="33"/>
      <c r="AM14" s="34"/>
      <c r="AN14" s="33"/>
      <c r="AO14" s="12" t="s">
        <v>13</v>
      </c>
      <c r="AP14" s="26">
        <f>ROUND(((AR14/31)*21),0)</f>
        <v>147</v>
      </c>
      <c r="AQ14" s="25">
        <v>167</v>
      </c>
      <c r="AR14" s="26">
        <v>217</v>
      </c>
      <c r="AS14" s="19">
        <f t="shared" si="3"/>
        <v>167</v>
      </c>
      <c r="AT14" s="23">
        <v>208</v>
      </c>
      <c r="AU14" s="27">
        <v>204</v>
      </c>
      <c r="AV14" s="27">
        <v>212</v>
      </c>
      <c r="AW14" s="27">
        <v>210</v>
      </c>
      <c r="AX14" s="27">
        <v>233</v>
      </c>
      <c r="AY14" s="27">
        <v>216</v>
      </c>
      <c r="AZ14" s="27">
        <v>214</v>
      </c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</row>
    <row r="15" spans="1:72" ht="15" hidden="1" x14ac:dyDescent="0.25">
      <c r="A15" s="12" t="s">
        <v>14</v>
      </c>
      <c r="B15" s="13">
        <v>213</v>
      </c>
      <c r="C15" s="14">
        <v>83</v>
      </c>
      <c r="D15" s="13">
        <v>213</v>
      </c>
      <c r="E15" s="14">
        <v>99</v>
      </c>
      <c r="F15" s="14">
        <v>145</v>
      </c>
      <c r="G15" s="14">
        <v>230</v>
      </c>
      <c r="H15" s="14">
        <v>234</v>
      </c>
      <c r="I15" s="14">
        <v>239</v>
      </c>
      <c r="J15" s="14">
        <v>188</v>
      </c>
      <c r="K15" s="14">
        <v>230</v>
      </c>
      <c r="L15" s="14">
        <v>254</v>
      </c>
      <c r="M15" s="15">
        <v>225</v>
      </c>
      <c r="N15" s="14">
        <v>190</v>
      </c>
      <c r="O15" s="14">
        <v>233</v>
      </c>
      <c r="P15" s="14">
        <v>251</v>
      </c>
      <c r="Q15" s="13">
        <v>213</v>
      </c>
      <c r="R15" s="22">
        <v>252</v>
      </c>
      <c r="S15" s="14">
        <v>202</v>
      </c>
      <c r="T15" s="22">
        <v>223</v>
      </c>
      <c r="U15" s="14">
        <v>265</v>
      </c>
      <c r="V15" s="22">
        <v>242</v>
      </c>
      <c r="W15" s="22">
        <v>226</v>
      </c>
      <c r="X15" s="23">
        <v>191</v>
      </c>
      <c r="Y15" s="23">
        <v>211</v>
      </c>
      <c r="Z15" s="23">
        <v>184</v>
      </c>
      <c r="AA15" s="22">
        <v>199</v>
      </c>
      <c r="AB15" s="14">
        <v>193</v>
      </c>
      <c r="AC15" s="23">
        <v>238</v>
      </c>
      <c r="AD15" s="24">
        <v>215</v>
      </c>
      <c r="AE15" s="23">
        <v>205</v>
      </c>
      <c r="AF15" s="23">
        <v>212</v>
      </c>
      <c r="AG15" s="23">
        <v>216</v>
      </c>
      <c r="AH15" s="23">
        <v>220</v>
      </c>
      <c r="AI15" s="23">
        <v>233</v>
      </c>
      <c r="AJ15" s="23">
        <v>224</v>
      </c>
      <c r="AK15" s="23">
        <v>243</v>
      </c>
      <c r="AL15" s="25">
        <v>220</v>
      </c>
      <c r="AM15" s="26">
        <f>ROUND(((Q15/31)*10),0)</f>
        <v>69</v>
      </c>
      <c r="AN15" s="25">
        <v>72</v>
      </c>
      <c r="AO15" s="34"/>
      <c r="AP15" s="34"/>
      <c r="AQ15" s="33"/>
      <c r="AR15" s="34"/>
      <c r="AS15" s="19" t="str">
        <f t="shared" si="3"/>
        <v/>
      </c>
      <c r="AT15" s="32"/>
      <c r="AU15" s="35"/>
      <c r="AV15" s="35"/>
      <c r="AW15" s="35"/>
      <c r="AX15" s="35"/>
      <c r="AY15" s="35"/>
      <c r="AZ15" s="35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</row>
    <row r="16" spans="1:72" ht="15" hidden="1" x14ac:dyDescent="0.25">
      <c r="A16" s="12" t="s">
        <v>15</v>
      </c>
      <c r="B16" s="13">
        <v>155</v>
      </c>
      <c r="C16" s="14">
        <v>0</v>
      </c>
      <c r="D16" s="13">
        <v>155</v>
      </c>
      <c r="E16" s="14">
        <v>14</v>
      </c>
      <c r="F16" s="14">
        <v>40</v>
      </c>
      <c r="G16" s="14">
        <v>90</v>
      </c>
      <c r="H16" s="14">
        <v>80</v>
      </c>
      <c r="I16" s="14">
        <v>167</v>
      </c>
      <c r="J16" s="14">
        <v>203</v>
      </c>
      <c r="K16" s="14">
        <v>216</v>
      </c>
      <c r="L16" s="14">
        <v>221</v>
      </c>
      <c r="M16" s="15">
        <v>225</v>
      </c>
      <c r="N16" s="14">
        <v>243</v>
      </c>
      <c r="O16" s="14">
        <v>153</v>
      </c>
      <c r="P16" s="14">
        <v>164</v>
      </c>
      <c r="Q16" s="13">
        <v>155</v>
      </c>
      <c r="R16" s="22">
        <v>178</v>
      </c>
      <c r="S16" s="14">
        <v>213</v>
      </c>
      <c r="T16" s="22">
        <v>274</v>
      </c>
      <c r="U16" s="14">
        <v>247</v>
      </c>
      <c r="V16" s="22">
        <v>283</v>
      </c>
      <c r="W16" s="22">
        <v>207</v>
      </c>
      <c r="X16" s="23">
        <v>197</v>
      </c>
      <c r="Y16" s="23">
        <v>232</v>
      </c>
      <c r="Z16" s="23">
        <v>175</v>
      </c>
      <c r="AA16" s="22">
        <v>159</v>
      </c>
      <c r="AB16" s="14">
        <v>156</v>
      </c>
      <c r="AC16" s="23">
        <v>156</v>
      </c>
      <c r="AD16" s="24">
        <v>146</v>
      </c>
      <c r="AE16" s="23">
        <v>179</v>
      </c>
      <c r="AF16" s="23">
        <v>149</v>
      </c>
      <c r="AG16" s="23">
        <v>140</v>
      </c>
      <c r="AH16" s="23">
        <v>173</v>
      </c>
      <c r="AI16" s="23">
        <v>162</v>
      </c>
      <c r="AJ16" s="23">
        <v>142</v>
      </c>
      <c r="AK16" s="23">
        <v>140</v>
      </c>
      <c r="AL16" s="25">
        <v>150</v>
      </c>
      <c r="AM16" s="26">
        <f>ROUND(((Q16/31)*10),0)</f>
        <v>50</v>
      </c>
      <c r="AN16" s="25">
        <v>56</v>
      </c>
      <c r="AO16" s="34"/>
      <c r="AP16" s="34"/>
      <c r="AQ16" s="33"/>
      <c r="AR16" s="34"/>
      <c r="AS16" s="19" t="str">
        <f t="shared" si="3"/>
        <v/>
      </c>
      <c r="AT16" s="32"/>
      <c r="AU16" s="35"/>
      <c r="AV16" s="35"/>
      <c r="AW16" s="35"/>
      <c r="AX16" s="35"/>
      <c r="AY16" s="35"/>
      <c r="AZ16" s="35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</row>
    <row r="17" spans="1:71" x14ac:dyDescent="0.2">
      <c r="A17" s="12" t="s">
        <v>16</v>
      </c>
      <c r="B17" s="13">
        <v>65</v>
      </c>
      <c r="C17" s="14">
        <v>0</v>
      </c>
      <c r="D17" s="13">
        <v>65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16</v>
      </c>
      <c r="M17" s="15">
        <v>16</v>
      </c>
      <c r="N17" s="14">
        <v>25</v>
      </c>
      <c r="O17" s="14">
        <v>27</v>
      </c>
      <c r="P17" s="14">
        <v>34</v>
      </c>
      <c r="Q17" s="13">
        <v>65</v>
      </c>
      <c r="R17" s="22">
        <v>48</v>
      </c>
      <c r="S17" s="14">
        <v>35</v>
      </c>
      <c r="T17" s="22">
        <v>41</v>
      </c>
      <c r="U17" s="14">
        <v>54</v>
      </c>
      <c r="V17" s="22">
        <v>44</v>
      </c>
      <c r="W17" s="22">
        <v>27</v>
      </c>
      <c r="X17" s="23">
        <v>22</v>
      </c>
      <c r="Y17" s="23">
        <v>67</v>
      </c>
      <c r="Z17" s="23">
        <v>78</v>
      </c>
      <c r="AA17" s="22">
        <v>79</v>
      </c>
      <c r="AB17" s="14">
        <v>80</v>
      </c>
      <c r="AC17" s="23">
        <v>76</v>
      </c>
      <c r="AD17" s="24">
        <v>67</v>
      </c>
      <c r="AE17" s="23">
        <v>66</v>
      </c>
      <c r="AF17" s="23">
        <v>69</v>
      </c>
      <c r="AG17" s="23">
        <v>67</v>
      </c>
      <c r="AH17" s="23">
        <v>66</v>
      </c>
      <c r="AI17" s="23">
        <v>65</v>
      </c>
      <c r="AJ17" s="23">
        <v>72</v>
      </c>
      <c r="AK17" s="23">
        <v>68</v>
      </c>
      <c r="AL17" s="25">
        <v>70</v>
      </c>
      <c r="AM17" s="26">
        <f>ROUND(((Q17/31)*10),0)</f>
        <v>21</v>
      </c>
      <c r="AN17" s="25">
        <v>32</v>
      </c>
      <c r="AO17" s="12" t="s">
        <v>16</v>
      </c>
      <c r="AP17" s="26">
        <f>ROUND(((AR17/31)*21),0)</f>
        <v>83</v>
      </c>
      <c r="AQ17" s="19">
        <v>37</v>
      </c>
      <c r="AR17" s="26">
        <v>123</v>
      </c>
      <c r="AS17" s="19">
        <f t="shared" si="3"/>
        <v>69</v>
      </c>
      <c r="AT17" s="23">
        <v>73</v>
      </c>
      <c r="AU17" s="27">
        <v>78</v>
      </c>
      <c r="AV17" s="27">
        <v>111</v>
      </c>
      <c r="AW17" s="27">
        <v>111</v>
      </c>
      <c r="AX17" s="27">
        <v>114</v>
      </c>
      <c r="AY17" s="27">
        <v>114</v>
      </c>
      <c r="AZ17" s="27">
        <v>116</v>
      </c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</row>
    <row r="18" spans="1:71" x14ac:dyDescent="0.2">
      <c r="A18" s="28"/>
      <c r="B18" s="28"/>
      <c r="C18" s="29"/>
      <c r="D18" s="28"/>
      <c r="E18" s="29"/>
      <c r="F18" s="29"/>
      <c r="G18" s="29"/>
      <c r="H18" s="29"/>
      <c r="I18" s="29"/>
      <c r="J18" s="29"/>
      <c r="K18" s="29"/>
      <c r="L18" s="29"/>
      <c r="M18" s="30"/>
      <c r="N18" s="29"/>
      <c r="O18" s="29"/>
      <c r="P18" s="29"/>
      <c r="Q18" s="28"/>
      <c r="R18" s="31"/>
      <c r="S18" s="29"/>
      <c r="T18" s="31"/>
      <c r="U18" s="29"/>
      <c r="V18" s="31"/>
      <c r="W18" s="31"/>
      <c r="X18" s="32"/>
      <c r="Y18" s="32"/>
      <c r="Z18" s="32"/>
      <c r="AA18" s="31"/>
      <c r="AB18" s="29"/>
      <c r="AC18" s="32"/>
      <c r="AD18" s="32"/>
      <c r="AE18" s="32"/>
      <c r="AF18" s="32"/>
      <c r="AG18" s="32"/>
      <c r="AH18" s="32"/>
      <c r="AI18" s="32"/>
      <c r="AJ18" s="32"/>
      <c r="AK18" s="32"/>
      <c r="AL18" s="33"/>
      <c r="AM18" s="34"/>
      <c r="AN18" s="33"/>
      <c r="AO18" s="12" t="s">
        <v>17</v>
      </c>
      <c r="AP18" s="26">
        <f>ROUND(((AR18/31)*21),0)</f>
        <v>293</v>
      </c>
      <c r="AQ18" s="25">
        <v>85</v>
      </c>
      <c r="AR18" s="26">
        <v>433</v>
      </c>
      <c r="AS18" s="19">
        <f t="shared" si="3"/>
        <v>85</v>
      </c>
      <c r="AT18" s="23">
        <v>131</v>
      </c>
      <c r="AU18" s="27">
        <v>316</v>
      </c>
      <c r="AV18" s="27">
        <v>400</v>
      </c>
      <c r="AW18" s="27">
        <v>391</v>
      </c>
      <c r="AX18" s="27">
        <v>415</v>
      </c>
      <c r="AY18" s="27">
        <v>449</v>
      </c>
      <c r="AZ18" s="27">
        <v>407</v>
      </c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</row>
    <row r="19" spans="1:71" x14ac:dyDescent="0.2">
      <c r="A19" s="12" t="s">
        <v>18</v>
      </c>
      <c r="B19" s="13">
        <v>310</v>
      </c>
      <c r="C19" s="14">
        <v>0</v>
      </c>
      <c r="D19" s="13">
        <v>310</v>
      </c>
      <c r="E19" s="14">
        <v>0</v>
      </c>
      <c r="F19" s="14">
        <v>0</v>
      </c>
      <c r="G19" s="14">
        <v>0</v>
      </c>
      <c r="H19" s="14">
        <v>0</v>
      </c>
      <c r="I19" s="14">
        <v>38</v>
      </c>
      <c r="J19" s="14">
        <v>99</v>
      </c>
      <c r="K19" s="14">
        <v>79</v>
      </c>
      <c r="L19" s="14">
        <v>111</v>
      </c>
      <c r="M19" s="15">
        <v>107</v>
      </c>
      <c r="N19" s="14">
        <v>103</v>
      </c>
      <c r="O19" s="14">
        <v>123</v>
      </c>
      <c r="P19" s="14">
        <v>142</v>
      </c>
      <c r="Q19" s="13">
        <v>310</v>
      </c>
      <c r="R19" s="22">
        <v>137</v>
      </c>
      <c r="S19" s="14">
        <v>158</v>
      </c>
      <c r="T19" s="22">
        <v>151</v>
      </c>
      <c r="U19" s="14">
        <v>168</v>
      </c>
      <c r="V19" s="22">
        <v>181</v>
      </c>
      <c r="W19" s="22">
        <v>164</v>
      </c>
      <c r="X19" s="23">
        <v>171</v>
      </c>
      <c r="Y19" s="23">
        <v>201</v>
      </c>
      <c r="Z19" s="23">
        <v>207</v>
      </c>
      <c r="AA19" s="22">
        <v>230</v>
      </c>
      <c r="AB19" s="14">
        <v>235</v>
      </c>
      <c r="AC19" s="23">
        <v>235</v>
      </c>
      <c r="AD19" s="24">
        <v>225</v>
      </c>
      <c r="AE19" s="23">
        <v>215</v>
      </c>
      <c r="AF19" s="23">
        <v>203</v>
      </c>
      <c r="AG19" s="23">
        <v>217</v>
      </c>
      <c r="AH19" s="23">
        <v>218</v>
      </c>
      <c r="AI19" s="23">
        <v>163</v>
      </c>
      <c r="AJ19" s="23">
        <v>197</v>
      </c>
      <c r="AK19" s="23">
        <v>205</v>
      </c>
      <c r="AL19" s="25">
        <v>192</v>
      </c>
      <c r="AM19" s="26">
        <f>ROUND(((Q19/31)*10),0)</f>
        <v>100</v>
      </c>
      <c r="AN19" s="25">
        <v>74</v>
      </c>
      <c r="AO19" s="12" t="s">
        <v>18</v>
      </c>
      <c r="AP19" s="26">
        <f>ROUND(((AR19/31)*21),0)</f>
        <v>131</v>
      </c>
      <c r="AQ19" s="25">
        <v>142</v>
      </c>
      <c r="AR19" s="26">
        <v>194</v>
      </c>
      <c r="AS19" s="19">
        <f t="shared" si="3"/>
        <v>216</v>
      </c>
      <c r="AT19" s="23">
        <v>211</v>
      </c>
      <c r="AU19" s="27">
        <v>187</v>
      </c>
      <c r="AV19" s="27">
        <v>183</v>
      </c>
      <c r="AW19" s="27">
        <v>210</v>
      </c>
      <c r="AX19" s="27">
        <v>203</v>
      </c>
      <c r="AY19" s="27">
        <v>219</v>
      </c>
      <c r="AZ19" s="27">
        <v>191</v>
      </c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</row>
    <row r="20" spans="1:71" x14ac:dyDescent="0.2">
      <c r="A20" s="36" t="s">
        <v>19</v>
      </c>
      <c r="B20" s="13">
        <v>8</v>
      </c>
      <c r="C20" s="14">
        <v>0</v>
      </c>
      <c r="D20" s="13">
        <v>8</v>
      </c>
      <c r="E20" s="14">
        <v>10</v>
      </c>
      <c r="F20" s="14">
        <v>16</v>
      </c>
      <c r="G20" s="14">
        <v>18</v>
      </c>
      <c r="H20" s="14">
        <v>14</v>
      </c>
      <c r="I20" s="14">
        <v>14</v>
      </c>
      <c r="J20" s="14">
        <v>9</v>
      </c>
      <c r="K20" s="14">
        <v>9</v>
      </c>
      <c r="L20" s="14">
        <v>14</v>
      </c>
      <c r="M20" s="15">
        <v>11</v>
      </c>
      <c r="N20" s="14">
        <v>13</v>
      </c>
      <c r="O20" s="14">
        <v>14</v>
      </c>
      <c r="P20" s="14">
        <v>21</v>
      </c>
      <c r="Q20" s="13">
        <v>8</v>
      </c>
      <c r="R20" s="22">
        <v>19</v>
      </c>
      <c r="S20" s="14">
        <v>23</v>
      </c>
      <c r="T20" s="22">
        <v>15</v>
      </c>
      <c r="U20" s="14">
        <v>18</v>
      </c>
      <c r="V20" s="22">
        <v>18</v>
      </c>
      <c r="W20" s="22">
        <v>20</v>
      </c>
      <c r="X20" s="23">
        <v>21</v>
      </c>
      <c r="Y20" s="23">
        <v>19</v>
      </c>
      <c r="Z20" s="23">
        <v>25</v>
      </c>
      <c r="AA20" s="22">
        <v>27</v>
      </c>
      <c r="AB20" s="14">
        <v>33</v>
      </c>
      <c r="AC20" s="23">
        <v>21</v>
      </c>
      <c r="AD20" s="24">
        <v>19</v>
      </c>
      <c r="AE20" s="23">
        <v>23</v>
      </c>
      <c r="AF20" s="23">
        <v>17</v>
      </c>
      <c r="AG20" s="23">
        <v>20</v>
      </c>
      <c r="AH20" s="23">
        <v>19</v>
      </c>
      <c r="AI20" s="23">
        <v>13</v>
      </c>
      <c r="AJ20" s="23">
        <v>17</v>
      </c>
      <c r="AK20" s="23">
        <v>19</v>
      </c>
      <c r="AL20" s="25">
        <v>14</v>
      </c>
      <c r="AM20" s="26">
        <f>ROUND(((Q20/31)*10),0)</f>
        <v>3</v>
      </c>
      <c r="AN20" s="25">
        <v>3</v>
      </c>
      <c r="AO20" s="36" t="s">
        <v>19</v>
      </c>
      <c r="AP20" s="26">
        <f>ROUND(((AR20/31)*21),0)</f>
        <v>15</v>
      </c>
      <c r="AQ20" s="25">
        <v>11</v>
      </c>
      <c r="AR20" s="26">
        <v>22</v>
      </c>
      <c r="AS20" s="19">
        <f t="shared" si="3"/>
        <v>14</v>
      </c>
      <c r="AT20" s="23">
        <v>19</v>
      </c>
      <c r="AU20" s="27">
        <v>22</v>
      </c>
      <c r="AV20" s="27">
        <v>22</v>
      </c>
      <c r="AW20" s="27">
        <v>20</v>
      </c>
      <c r="AX20" s="27">
        <v>24</v>
      </c>
      <c r="AY20" s="27">
        <v>21</v>
      </c>
      <c r="AZ20" s="27">
        <v>26</v>
      </c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</row>
    <row r="21" spans="1:71" x14ac:dyDescent="0.25">
      <c r="A21" s="37" t="s">
        <v>20</v>
      </c>
      <c r="B21" s="38">
        <f t="shared" ref="B21:AN21" si="4">SUM(B11:B20)</f>
        <v>1411</v>
      </c>
      <c r="C21" s="39">
        <f t="shared" si="4"/>
        <v>153</v>
      </c>
      <c r="D21" s="38">
        <f t="shared" si="4"/>
        <v>1411</v>
      </c>
      <c r="E21" s="39">
        <f t="shared" si="4"/>
        <v>252</v>
      </c>
      <c r="F21" s="39">
        <f t="shared" si="4"/>
        <v>333</v>
      </c>
      <c r="G21" s="39">
        <f t="shared" si="4"/>
        <v>558</v>
      </c>
      <c r="H21" s="39">
        <f t="shared" si="4"/>
        <v>520</v>
      </c>
      <c r="I21" s="39">
        <f t="shared" si="4"/>
        <v>669</v>
      </c>
      <c r="J21" s="39">
        <f t="shared" si="4"/>
        <v>761</v>
      </c>
      <c r="K21" s="39">
        <f t="shared" si="4"/>
        <v>789</v>
      </c>
      <c r="L21" s="39">
        <f t="shared" si="4"/>
        <v>837</v>
      </c>
      <c r="M21" s="39">
        <f t="shared" si="4"/>
        <v>840</v>
      </c>
      <c r="N21" s="39">
        <f t="shared" si="4"/>
        <v>790</v>
      </c>
      <c r="O21" s="39">
        <f t="shared" si="4"/>
        <v>795</v>
      </c>
      <c r="P21" s="39">
        <f t="shared" si="4"/>
        <v>989</v>
      </c>
      <c r="Q21" s="38">
        <f t="shared" si="4"/>
        <v>1411</v>
      </c>
      <c r="R21" s="39">
        <f t="shared" si="4"/>
        <v>1015</v>
      </c>
      <c r="S21" s="39">
        <f t="shared" si="4"/>
        <v>1052</v>
      </c>
      <c r="T21" s="39">
        <f t="shared" si="4"/>
        <v>1217</v>
      </c>
      <c r="U21" s="39">
        <f t="shared" si="4"/>
        <v>1205</v>
      </c>
      <c r="V21" s="39">
        <f t="shared" si="4"/>
        <v>1197</v>
      </c>
      <c r="W21" s="39">
        <f t="shared" si="4"/>
        <v>1145</v>
      </c>
      <c r="X21" s="39">
        <f t="shared" si="4"/>
        <v>1204</v>
      </c>
      <c r="Y21" s="39">
        <f t="shared" si="4"/>
        <v>1302</v>
      </c>
      <c r="Z21" s="39">
        <f t="shared" si="4"/>
        <v>1289</v>
      </c>
      <c r="AA21" s="39">
        <f t="shared" si="4"/>
        <v>1379</v>
      </c>
      <c r="AB21" s="39">
        <f t="shared" si="4"/>
        <v>1307</v>
      </c>
      <c r="AC21" s="39">
        <f t="shared" si="4"/>
        <v>1379</v>
      </c>
      <c r="AD21" s="39">
        <f t="shared" si="4"/>
        <v>1390</v>
      </c>
      <c r="AE21" s="39">
        <f t="shared" si="4"/>
        <v>1432</v>
      </c>
      <c r="AF21" s="39">
        <f t="shared" si="4"/>
        <v>1392</v>
      </c>
      <c r="AG21" s="39">
        <f t="shared" si="4"/>
        <v>1354</v>
      </c>
      <c r="AH21" s="39">
        <f t="shared" si="4"/>
        <v>1396</v>
      </c>
      <c r="AI21" s="39">
        <f t="shared" si="4"/>
        <v>1258</v>
      </c>
      <c r="AJ21" s="39">
        <f t="shared" si="4"/>
        <v>1328</v>
      </c>
      <c r="AK21" s="39">
        <f t="shared" si="4"/>
        <v>1383</v>
      </c>
      <c r="AL21" s="39">
        <f t="shared" si="4"/>
        <v>1283</v>
      </c>
      <c r="AM21" s="39">
        <f t="shared" si="4"/>
        <v>455</v>
      </c>
      <c r="AN21" s="39">
        <f t="shared" si="4"/>
        <v>448</v>
      </c>
      <c r="AO21" s="37" t="s">
        <v>20</v>
      </c>
      <c r="AP21" s="39">
        <f t="shared" ref="AP21:BS21" si="5">SUM(AP11:AP20)</f>
        <v>1008</v>
      </c>
      <c r="AQ21" s="39">
        <f t="shared" si="5"/>
        <v>879</v>
      </c>
      <c r="AR21" s="39">
        <f t="shared" si="5"/>
        <v>1489</v>
      </c>
      <c r="AS21" s="39">
        <f t="shared" si="5"/>
        <v>1199</v>
      </c>
      <c r="AT21" s="39">
        <f t="shared" si="5"/>
        <v>1242</v>
      </c>
      <c r="AU21" s="39">
        <f t="shared" si="5"/>
        <v>1372</v>
      </c>
      <c r="AV21" s="39">
        <f t="shared" si="5"/>
        <v>1449</v>
      </c>
      <c r="AW21" s="39">
        <f t="shared" si="5"/>
        <v>1414</v>
      </c>
      <c r="AX21" s="39">
        <f t="shared" si="5"/>
        <v>1531</v>
      </c>
      <c r="AY21" s="39">
        <f t="shared" si="5"/>
        <v>1518</v>
      </c>
      <c r="AZ21" s="39">
        <f t="shared" si="5"/>
        <v>1469</v>
      </c>
      <c r="BA21" s="39">
        <f t="shared" si="5"/>
        <v>0</v>
      </c>
      <c r="BB21" s="39">
        <f t="shared" si="5"/>
        <v>0</v>
      </c>
      <c r="BC21" s="39">
        <f t="shared" si="5"/>
        <v>0</v>
      </c>
      <c r="BD21" s="39">
        <f t="shared" si="5"/>
        <v>0</v>
      </c>
      <c r="BE21" s="39">
        <f t="shared" si="5"/>
        <v>0</v>
      </c>
      <c r="BF21" s="39">
        <f t="shared" si="5"/>
        <v>0</v>
      </c>
      <c r="BG21" s="39">
        <f t="shared" si="5"/>
        <v>0</v>
      </c>
      <c r="BH21" s="39">
        <f t="shared" si="5"/>
        <v>0</v>
      </c>
      <c r="BI21" s="39">
        <f t="shared" si="5"/>
        <v>0</v>
      </c>
      <c r="BJ21" s="39">
        <f t="shared" si="5"/>
        <v>0</v>
      </c>
      <c r="BK21" s="39">
        <f t="shared" si="5"/>
        <v>0</v>
      </c>
      <c r="BL21" s="39">
        <f t="shared" si="5"/>
        <v>0</v>
      </c>
      <c r="BM21" s="39">
        <f t="shared" si="5"/>
        <v>0</v>
      </c>
      <c r="BN21" s="39">
        <f t="shared" si="5"/>
        <v>0</v>
      </c>
      <c r="BO21" s="39">
        <f t="shared" si="5"/>
        <v>0</v>
      </c>
      <c r="BP21" s="39">
        <f t="shared" si="5"/>
        <v>0</v>
      </c>
      <c r="BQ21" s="39">
        <f t="shared" si="5"/>
        <v>0</v>
      </c>
      <c r="BR21" s="39">
        <f t="shared" si="5"/>
        <v>0</v>
      </c>
      <c r="BS21" s="39">
        <f t="shared" si="5"/>
        <v>0</v>
      </c>
    </row>
    <row r="22" spans="1:71" s="41" customFormat="1" ht="15" x14ac:dyDescent="0.25">
      <c r="A22" s="40"/>
      <c r="B22" s="4">
        <f>COLUMN()</f>
        <v>2</v>
      </c>
      <c r="C22" s="4">
        <f>COLUMN()</f>
        <v>3</v>
      </c>
      <c r="D22" s="5">
        <f>COLUMN()</f>
        <v>4</v>
      </c>
      <c r="E22" s="4">
        <f>COLUMN()</f>
        <v>5</v>
      </c>
      <c r="F22" s="4">
        <f>COLUMN()</f>
        <v>6</v>
      </c>
      <c r="G22" s="4">
        <f>COLUMN()</f>
        <v>7</v>
      </c>
      <c r="H22" s="4">
        <f>COLUMN()</f>
        <v>8</v>
      </c>
      <c r="I22" s="4">
        <f>COLUMN()</f>
        <v>9</v>
      </c>
      <c r="J22" s="4">
        <f>COLUMN()</f>
        <v>10</v>
      </c>
      <c r="K22" s="4">
        <f>COLUMN()</f>
        <v>11</v>
      </c>
      <c r="L22" s="4">
        <f>COLUMN()</f>
        <v>12</v>
      </c>
      <c r="M22" s="4">
        <f>COLUMN()</f>
        <v>13</v>
      </c>
      <c r="N22" s="4">
        <f>COLUMN()</f>
        <v>14</v>
      </c>
      <c r="O22" s="6">
        <f>COLUMN()</f>
        <v>15</v>
      </c>
      <c r="P22" s="4">
        <f>COLUMN()</f>
        <v>16</v>
      </c>
      <c r="Q22" s="5">
        <f>COLUMN()</f>
        <v>17</v>
      </c>
      <c r="R22" s="5">
        <f>COLUMN()</f>
        <v>18</v>
      </c>
      <c r="S22" s="5">
        <f>COLUMN()</f>
        <v>19</v>
      </c>
      <c r="T22" s="5">
        <f>COLUMN()</f>
        <v>20</v>
      </c>
      <c r="U22" s="5">
        <f>COLUMN()</f>
        <v>21</v>
      </c>
      <c r="V22" s="5">
        <f>COLUMN()</f>
        <v>22</v>
      </c>
      <c r="W22" s="5">
        <f>COLUMN()</f>
        <v>23</v>
      </c>
      <c r="X22" s="5">
        <f>COLUMN()</f>
        <v>24</v>
      </c>
      <c r="Y22" s="5">
        <f>COLUMN()</f>
        <v>25</v>
      </c>
      <c r="Z22" s="5">
        <f>COLUMN()</f>
        <v>26</v>
      </c>
      <c r="AA22" s="5">
        <f>COLUMN()</f>
        <v>27</v>
      </c>
      <c r="AB22" s="5">
        <f>COLUMN()</f>
        <v>28</v>
      </c>
      <c r="AC22" s="5">
        <f>COLUMN()</f>
        <v>29</v>
      </c>
      <c r="AD22" s="5">
        <f>COLUMN()</f>
        <v>30</v>
      </c>
      <c r="AE22" s="5">
        <f>COLUMN()</f>
        <v>31</v>
      </c>
      <c r="AF22" s="5">
        <f>COLUMN()</f>
        <v>32</v>
      </c>
      <c r="AG22" s="5">
        <f>COLUMN()</f>
        <v>33</v>
      </c>
      <c r="AH22" s="5">
        <f>COLUMN()</f>
        <v>34</v>
      </c>
      <c r="AI22" s="5">
        <f>COLUMN()</f>
        <v>35</v>
      </c>
      <c r="AJ22" s="7">
        <f>COLUMN()</f>
        <v>36</v>
      </c>
      <c r="AK22" s="5">
        <f>COLUMN()</f>
        <v>37</v>
      </c>
      <c r="AL22" s="5">
        <f>COLUMN()</f>
        <v>38</v>
      </c>
      <c r="AM22" s="5"/>
      <c r="AN22" s="5"/>
      <c r="AO22" s="40"/>
      <c r="AP22" s="5"/>
      <c r="AQ22" s="5"/>
      <c r="AR22" s="5"/>
      <c r="AS22" s="5">
        <f>COLUMN()</f>
        <v>45</v>
      </c>
      <c r="AT22" s="5">
        <f>COLUMN()</f>
        <v>46</v>
      </c>
      <c r="AU22" s="5">
        <f>COLUMN()</f>
        <v>47</v>
      </c>
      <c r="AV22" s="5">
        <f>COLUMN()</f>
        <v>48</v>
      </c>
      <c r="AW22" s="5">
        <f>COLUMN()</f>
        <v>49</v>
      </c>
      <c r="AX22" s="5">
        <f>COLUMN()</f>
        <v>50</v>
      </c>
      <c r="AY22" s="5">
        <f>COLUMN()</f>
        <v>51</v>
      </c>
      <c r="AZ22" s="5">
        <f>COLUMN()</f>
        <v>52</v>
      </c>
      <c r="BA22" s="5">
        <f>COLUMN()</f>
        <v>53</v>
      </c>
      <c r="BB22" s="5">
        <f>COLUMN()</f>
        <v>54</v>
      </c>
      <c r="BC22" s="5">
        <f>COLUMN()</f>
        <v>55</v>
      </c>
      <c r="BD22" s="5">
        <f>COLUMN()</f>
        <v>56</v>
      </c>
      <c r="BE22" s="5">
        <f>COLUMN()</f>
        <v>57</v>
      </c>
      <c r="BF22" s="5">
        <f>COLUMN()</f>
        <v>58</v>
      </c>
      <c r="BG22" s="5">
        <f>COLUMN()</f>
        <v>59</v>
      </c>
      <c r="BH22" s="5">
        <f>COLUMN()</f>
        <v>60</v>
      </c>
      <c r="BI22" s="5">
        <f>COLUMN()</f>
        <v>61</v>
      </c>
      <c r="BJ22" s="5">
        <f>COLUMN()</f>
        <v>62</v>
      </c>
      <c r="BK22" s="5">
        <f>COLUMN()</f>
        <v>63</v>
      </c>
      <c r="BL22" s="5">
        <f>COLUMN()</f>
        <v>64</v>
      </c>
      <c r="BM22" s="5">
        <f>COLUMN()</f>
        <v>65</v>
      </c>
      <c r="BN22" s="5">
        <f>COLUMN()</f>
        <v>66</v>
      </c>
      <c r="BO22" s="5">
        <f>COLUMN()</f>
        <v>67</v>
      </c>
      <c r="BP22" s="5">
        <f>COLUMN()</f>
        <v>68</v>
      </c>
      <c r="BQ22" s="5">
        <f>COLUMN()</f>
        <v>69</v>
      </c>
      <c r="BR22" s="5">
        <f>COLUMN()</f>
        <v>70</v>
      </c>
      <c r="BS22" s="5">
        <f>COLUMN()</f>
        <v>71</v>
      </c>
    </row>
    <row r="23" spans="1:71" s="45" customFormat="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3" t="s">
        <v>21</v>
      </c>
      <c r="AP23" s="44" t="str">
        <f>AP$10</f>
        <v>Meta Parcial</v>
      </c>
      <c r="AQ23" s="44" t="str">
        <f>AQ$10</f>
        <v>11-31-out-24</v>
      </c>
      <c r="AR23" s="44" t="str">
        <f>AR$10</f>
        <v>Meta</v>
      </c>
      <c r="AS23" s="44" t="e">
        <f ca="1">AS$10</f>
        <v>#NAME?</v>
      </c>
      <c r="AT23" s="44" t="e">
        <f t="shared" ref="AT23:BS23" ca="1" si="6">AT10</f>
        <v>#NAME?</v>
      </c>
      <c r="AU23" s="44" t="e">
        <f t="shared" ca="1" si="6"/>
        <v>#NAME?</v>
      </c>
      <c r="AV23" s="44" t="e">
        <f t="shared" ca="1" si="6"/>
        <v>#NAME?</v>
      </c>
      <c r="AW23" s="44" t="e">
        <f t="shared" ca="1" si="6"/>
        <v>#NAME?</v>
      </c>
      <c r="AX23" s="44" t="e">
        <f t="shared" ca="1" si="6"/>
        <v>#NAME?</v>
      </c>
      <c r="AY23" s="44" t="e">
        <f ca="1">AY$10</f>
        <v>#NAME?</v>
      </c>
      <c r="AZ23" s="44" t="e">
        <f t="shared" ca="1" si="6"/>
        <v>#NAME?</v>
      </c>
      <c r="BA23" s="44" t="e">
        <f t="shared" ca="1" si="6"/>
        <v>#NAME?</v>
      </c>
      <c r="BB23" s="44" t="e">
        <f t="shared" ca="1" si="6"/>
        <v>#NAME?</v>
      </c>
      <c r="BC23" s="44" t="e">
        <f t="shared" ca="1" si="6"/>
        <v>#NAME?</v>
      </c>
      <c r="BD23" s="44" t="e">
        <f t="shared" ca="1" si="6"/>
        <v>#NAME?</v>
      </c>
      <c r="BE23" s="44" t="e">
        <f t="shared" ca="1" si="6"/>
        <v>#NAME?</v>
      </c>
      <c r="BF23" s="44" t="e">
        <f t="shared" ca="1" si="6"/>
        <v>#NAME?</v>
      </c>
      <c r="BG23" s="44" t="e">
        <f t="shared" ca="1" si="6"/>
        <v>#NAME?</v>
      </c>
      <c r="BH23" s="44" t="e">
        <f t="shared" ca="1" si="6"/>
        <v>#NAME?</v>
      </c>
      <c r="BI23" s="44" t="e">
        <f t="shared" ca="1" si="6"/>
        <v>#NAME?</v>
      </c>
      <c r="BJ23" s="44" t="e">
        <f t="shared" ca="1" si="6"/>
        <v>#NAME?</v>
      </c>
      <c r="BK23" s="44" t="e">
        <f t="shared" ca="1" si="6"/>
        <v>#NAME?</v>
      </c>
      <c r="BL23" s="44" t="e">
        <f t="shared" ca="1" si="6"/>
        <v>#NAME?</v>
      </c>
      <c r="BM23" s="44" t="e">
        <f t="shared" ca="1" si="6"/>
        <v>#NAME?</v>
      </c>
      <c r="BN23" s="44" t="e">
        <f t="shared" ca="1" si="6"/>
        <v>#NAME?</v>
      </c>
      <c r="BO23" s="44" t="e">
        <f t="shared" ca="1" si="6"/>
        <v>#NAME?</v>
      </c>
      <c r="BP23" s="44" t="e">
        <f t="shared" ca="1" si="6"/>
        <v>#NAME?</v>
      </c>
      <c r="BQ23" s="44" t="e">
        <f t="shared" ca="1" si="6"/>
        <v>#NAME?</v>
      </c>
      <c r="BR23" s="44" t="e">
        <f t="shared" ca="1" si="6"/>
        <v>#NAME?</v>
      </c>
      <c r="BS23" s="44" t="e">
        <f t="shared" ca="1" si="6"/>
        <v>#NAME?</v>
      </c>
    </row>
    <row r="24" spans="1:7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46" t="s">
        <v>22</v>
      </c>
      <c r="AP24" s="47">
        <f>ROUND(((AR24/31)*21),0)</f>
        <v>18</v>
      </c>
      <c r="AQ24" s="48">
        <v>174</v>
      </c>
      <c r="AR24" s="47">
        <v>26</v>
      </c>
      <c r="AS24" s="19">
        <f>IF(AQ24="","",(SUM(AQ24,AN24)))</f>
        <v>174</v>
      </c>
      <c r="AT24" s="49">
        <v>26</v>
      </c>
      <c r="AU24" s="49">
        <v>26</v>
      </c>
      <c r="AV24" s="50">
        <v>26</v>
      </c>
      <c r="AW24" s="49">
        <v>26</v>
      </c>
      <c r="AX24" s="50">
        <v>26</v>
      </c>
      <c r="AY24" s="50">
        <v>26</v>
      </c>
      <c r="AZ24" s="50">
        <v>27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</row>
    <row r="25" spans="1:7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51" t="s">
        <v>23</v>
      </c>
      <c r="AP25" s="52">
        <f>ROUND(((AR25/31)*21),0)</f>
        <v>18</v>
      </c>
      <c r="AQ25" s="53">
        <v>12</v>
      </c>
      <c r="AR25" s="52">
        <v>26</v>
      </c>
      <c r="AS25" s="19">
        <f>IF(AQ25="","",(SUM(AQ25,AN25)))</f>
        <v>12</v>
      </c>
      <c r="AT25" s="49">
        <v>28</v>
      </c>
      <c r="AU25" s="49">
        <v>26</v>
      </c>
      <c r="AV25" s="54">
        <v>26</v>
      </c>
      <c r="AW25" s="49">
        <v>26</v>
      </c>
      <c r="AX25" s="54">
        <v>26</v>
      </c>
      <c r="AY25" s="54">
        <v>26</v>
      </c>
      <c r="AZ25" s="54">
        <v>28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</row>
    <row r="26" spans="1:7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46" t="s">
        <v>24</v>
      </c>
      <c r="AP26" s="52">
        <f>ROUND(((AR26/31)*21),0)</f>
        <v>142</v>
      </c>
      <c r="AQ26" s="53">
        <v>44</v>
      </c>
      <c r="AR26" s="52">
        <v>210</v>
      </c>
      <c r="AS26" s="19">
        <f>IF(AQ26="","",(SUM(AQ26,AN26)))</f>
        <v>44</v>
      </c>
      <c r="AT26" s="49">
        <v>175</v>
      </c>
      <c r="AU26" s="49">
        <v>187</v>
      </c>
      <c r="AV26" s="54">
        <v>220</v>
      </c>
      <c r="AW26" s="49">
        <v>224</v>
      </c>
      <c r="AX26" s="54">
        <v>224</v>
      </c>
      <c r="AY26" s="54">
        <v>218</v>
      </c>
      <c r="AZ26" s="54">
        <v>208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</row>
    <row r="27" spans="1:7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55" t="s">
        <v>20</v>
      </c>
      <c r="AP27" s="56">
        <f t="shared" ref="AP27:BS27" si="7">SUM(AP24:AP26)</f>
        <v>178</v>
      </c>
      <c r="AQ27" s="56">
        <f t="shared" si="7"/>
        <v>230</v>
      </c>
      <c r="AR27" s="56">
        <f t="shared" si="7"/>
        <v>262</v>
      </c>
      <c r="AS27" s="56">
        <f t="shared" si="7"/>
        <v>230</v>
      </c>
      <c r="AT27" s="56">
        <f t="shared" si="7"/>
        <v>229</v>
      </c>
      <c r="AU27" s="56">
        <f t="shared" si="7"/>
        <v>239</v>
      </c>
      <c r="AV27" s="56">
        <f t="shared" si="7"/>
        <v>272</v>
      </c>
      <c r="AW27" s="56">
        <f t="shared" si="7"/>
        <v>276</v>
      </c>
      <c r="AX27" s="56">
        <f t="shared" si="7"/>
        <v>276</v>
      </c>
      <c r="AY27" s="56">
        <f t="shared" si="7"/>
        <v>270</v>
      </c>
      <c r="AZ27" s="56">
        <f t="shared" si="7"/>
        <v>263</v>
      </c>
      <c r="BA27" s="56">
        <f t="shared" si="7"/>
        <v>0</v>
      </c>
      <c r="BB27" s="56">
        <f t="shared" si="7"/>
        <v>0</v>
      </c>
      <c r="BC27" s="56">
        <f t="shared" si="7"/>
        <v>0</v>
      </c>
      <c r="BD27" s="56">
        <f t="shared" si="7"/>
        <v>0</v>
      </c>
      <c r="BE27" s="56">
        <f t="shared" si="7"/>
        <v>0</v>
      </c>
      <c r="BF27" s="56">
        <f t="shared" si="7"/>
        <v>0</v>
      </c>
      <c r="BG27" s="56">
        <f t="shared" si="7"/>
        <v>0</v>
      </c>
      <c r="BH27" s="56">
        <f t="shared" si="7"/>
        <v>0</v>
      </c>
      <c r="BI27" s="56">
        <f t="shared" si="7"/>
        <v>0</v>
      </c>
      <c r="BJ27" s="56">
        <f t="shared" si="7"/>
        <v>0</v>
      </c>
      <c r="BK27" s="56">
        <f t="shared" si="7"/>
        <v>0</v>
      </c>
      <c r="BL27" s="56">
        <f t="shared" si="7"/>
        <v>0</v>
      </c>
      <c r="BM27" s="56">
        <f t="shared" si="7"/>
        <v>0</v>
      </c>
      <c r="BN27" s="56">
        <f t="shared" si="7"/>
        <v>0</v>
      </c>
      <c r="BO27" s="56">
        <f t="shared" si="7"/>
        <v>0</v>
      </c>
      <c r="BP27" s="56">
        <f t="shared" si="7"/>
        <v>0</v>
      </c>
      <c r="BQ27" s="56">
        <f t="shared" si="7"/>
        <v>0</v>
      </c>
      <c r="BR27" s="56">
        <f t="shared" si="7"/>
        <v>0</v>
      </c>
      <c r="BS27" s="56">
        <f t="shared" si="7"/>
        <v>0</v>
      </c>
    </row>
    <row r="28" spans="1:71" hidden="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8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</row>
    <row r="29" spans="1:71" hidden="1" x14ac:dyDescent="0.2">
      <c r="A29" s="60" t="s">
        <v>25</v>
      </c>
      <c r="B29" s="61" t="s">
        <v>5</v>
      </c>
      <c r="C29" s="62">
        <f>$C$10</f>
        <v>44531</v>
      </c>
      <c r="D29" s="61" t="s">
        <v>5</v>
      </c>
      <c r="E29" s="62" t="e">
        <f ca="1">$E$10</f>
        <v>#NAME?</v>
      </c>
      <c r="F29" s="62" t="e">
        <f ca="1">$F$10</f>
        <v>#NAME?</v>
      </c>
      <c r="G29" s="62" t="e">
        <f ca="1">$G$10</f>
        <v>#NAME?</v>
      </c>
      <c r="H29" s="62" t="e">
        <f ca="1">$H$10</f>
        <v>#NAME?</v>
      </c>
      <c r="I29" s="62" t="e">
        <f ca="1">$I$10</f>
        <v>#NAME?</v>
      </c>
      <c r="J29" s="62" t="e">
        <f ca="1">$J$10</f>
        <v>#NAME?</v>
      </c>
      <c r="K29" s="62" t="e">
        <f ca="1">$K$10</f>
        <v>#NAME?</v>
      </c>
      <c r="L29" s="62" t="e">
        <f ca="1">$L$10</f>
        <v>#NAME?</v>
      </c>
      <c r="M29" s="62" t="e">
        <f ca="1">$M$10</f>
        <v>#NAME?</v>
      </c>
      <c r="N29" s="62" t="e">
        <f ca="1">$N$10</f>
        <v>#NAME?</v>
      </c>
      <c r="O29" s="62" t="e">
        <f ca="1">$O$10</f>
        <v>#NAME?</v>
      </c>
      <c r="P29" s="62" t="e">
        <f ca="1">$P$10</f>
        <v>#NAME?</v>
      </c>
      <c r="Q29" s="61" t="s">
        <v>5</v>
      </c>
      <c r="R29" s="62" t="e">
        <f t="shared" ref="R29:AK29" ca="1" si="8">R10</f>
        <v>#NAME?</v>
      </c>
      <c r="S29" s="62" t="e">
        <f t="shared" ca="1" si="8"/>
        <v>#NAME?</v>
      </c>
      <c r="T29" s="62" t="e">
        <f t="shared" ca="1" si="8"/>
        <v>#NAME?</v>
      </c>
      <c r="U29" s="62" t="e">
        <f t="shared" ca="1" si="8"/>
        <v>#NAME?</v>
      </c>
      <c r="V29" s="62" t="e">
        <f t="shared" ca="1" si="8"/>
        <v>#NAME?</v>
      </c>
      <c r="W29" s="62" t="e">
        <f t="shared" ca="1" si="8"/>
        <v>#NAME?</v>
      </c>
      <c r="X29" s="62" t="e">
        <f t="shared" ca="1" si="8"/>
        <v>#NAME?</v>
      </c>
      <c r="Y29" s="62" t="e">
        <f t="shared" ca="1" si="8"/>
        <v>#NAME?</v>
      </c>
      <c r="Z29" s="62" t="e">
        <f t="shared" ca="1" si="8"/>
        <v>#NAME?</v>
      </c>
      <c r="AA29" s="62" t="e">
        <f t="shared" ca="1" si="8"/>
        <v>#NAME?</v>
      </c>
      <c r="AB29" s="62" t="e">
        <f t="shared" ca="1" si="8"/>
        <v>#NAME?</v>
      </c>
      <c r="AC29" s="62" t="e">
        <f t="shared" ca="1" si="8"/>
        <v>#NAME?</v>
      </c>
      <c r="AD29" s="62" t="e">
        <f t="shared" ca="1" si="8"/>
        <v>#NAME?</v>
      </c>
      <c r="AE29" s="62" t="e">
        <f t="shared" ca="1" si="8"/>
        <v>#NAME?</v>
      </c>
      <c r="AF29" s="62" t="e">
        <f t="shared" ca="1" si="8"/>
        <v>#NAME?</v>
      </c>
      <c r="AG29" s="62" t="e">
        <f t="shared" ca="1" si="8"/>
        <v>#NAME?</v>
      </c>
      <c r="AH29" s="62" t="e">
        <f t="shared" ca="1" si="8"/>
        <v>#NAME?</v>
      </c>
      <c r="AI29" s="62" t="e">
        <f t="shared" ca="1" si="8"/>
        <v>#NAME?</v>
      </c>
      <c r="AJ29" s="62" t="e">
        <f t="shared" ca="1" si="8"/>
        <v>#NAME?</v>
      </c>
      <c r="AK29" s="62" t="e">
        <f t="shared" ca="1" si="8"/>
        <v>#NAME?</v>
      </c>
      <c r="AL29" s="62" t="e">
        <f ca="1">AL$10</f>
        <v>#NAME?</v>
      </c>
      <c r="AM29" s="62" t="str">
        <f>AM$10</f>
        <v>Meta Parcial</v>
      </c>
      <c r="AN29" s="62" t="str">
        <f>AN$10</f>
        <v>1-10-out-24</v>
      </c>
      <c r="AO29" s="63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</row>
    <row r="30" spans="1:71" hidden="1" x14ac:dyDescent="0.2">
      <c r="A30" s="51" t="s">
        <v>26</v>
      </c>
      <c r="B30" s="49">
        <v>176</v>
      </c>
      <c r="C30" s="65">
        <v>0</v>
      </c>
      <c r="D30" s="66">
        <v>176</v>
      </c>
      <c r="E30" s="65">
        <v>0</v>
      </c>
      <c r="F30" s="65">
        <v>13</v>
      </c>
      <c r="G30" s="65">
        <v>4</v>
      </c>
      <c r="H30" s="65">
        <v>1</v>
      </c>
      <c r="I30" s="65">
        <v>20</v>
      </c>
      <c r="J30" s="65">
        <v>131</v>
      </c>
      <c r="K30" s="65">
        <v>109</v>
      </c>
      <c r="L30" s="65">
        <v>250</v>
      </c>
      <c r="M30" s="65">
        <v>285</v>
      </c>
      <c r="N30" s="65">
        <v>281</v>
      </c>
      <c r="O30" s="65">
        <v>295</v>
      </c>
      <c r="P30" s="65">
        <v>275</v>
      </c>
      <c r="Q30" s="66">
        <v>176</v>
      </c>
      <c r="R30" s="65">
        <v>246</v>
      </c>
      <c r="S30" s="65">
        <v>201</v>
      </c>
      <c r="T30" s="65">
        <v>188</v>
      </c>
      <c r="U30" s="65">
        <v>126</v>
      </c>
      <c r="V30" s="65">
        <v>164</v>
      </c>
      <c r="W30" s="65">
        <v>110</v>
      </c>
      <c r="X30" s="65">
        <v>216</v>
      </c>
      <c r="Y30" s="65">
        <v>274</v>
      </c>
      <c r="Z30" s="65">
        <v>272</v>
      </c>
      <c r="AA30" s="65">
        <v>284</v>
      </c>
      <c r="AB30" s="65">
        <v>237</v>
      </c>
      <c r="AC30" s="65">
        <v>268</v>
      </c>
      <c r="AD30" s="65">
        <v>290</v>
      </c>
      <c r="AE30" s="65">
        <v>199</v>
      </c>
      <c r="AF30" s="65">
        <v>289</v>
      </c>
      <c r="AG30" s="65">
        <v>308</v>
      </c>
      <c r="AH30" s="65">
        <v>248</v>
      </c>
      <c r="AI30" s="67">
        <v>298</v>
      </c>
      <c r="AJ30" s="65">
        <v>312</v>
      </c>
      <c r="AK30" s="65">
        <v>305</v>
      </c>
      <c r="AL30" s="65">
        <v>325</v>
      </c>
      <c r="AM30" s="68">
        <f>ROUND(((Q30/31)*10),0)</f>
        <v>57</v>
      </c>
      <c r="AN30" s="65">
        <v>127</v>
      </c>
      <c r="AO30" s="63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</row>
    <row r="31" spans="1:71" x14ac:dyDescent="0.25">
      <c r="A31" s="57"/>
      <c r="B31" s="69"/>
      <c r="C31" s="69"/>
      <c r="D31" s="69"/>
      <c r="E31" s="69"/>
      <c r="F31" s="69"/>
      <c r="G31" s="69"/>
      <c r="H31" s="70"/>
      <c r="I31" s="70"/>
      <c r="J31" s="69"/>
      <c r="K31" s="69"/>
      <c r="L31" s="69"/>
      <c r="M31" s="69"/>
      <c r="N31" s="69"/>
      <c r="O31" s="70"/>
      <c r="P31" s="69"/>
      <c r="Q31" s="69"/>
      <c r="R31" s="70"/>
      <c r="S31" s="70"/>
      <c r="T31" s="70"/>
      <c r="U31" s="69"/>
      <c r="V31" s="70"/>
      <c r="W31" s="70"/>
      <c r="X31" s="69"/>
      <c r="Y31" s="69"/>
      <c r="Z31" s="70"/>
      <c r="AA31" s="70"/>
      <c r="AB31" s="69"/>
      <c r="AC31" s="69"/>
      <c r="AD31" s="69"/>
      <c r="AE31" s="69"/>
      <c r="AF31" s="69"/>
      <c r="AG31" s="69"/>
      <c r="AH31" s="69"/>
      <c r="AI31" s="69"/>
      <c r="AJ31" s="70"/>
      <c r="AK31" s="69"/>
      <c r="AL31" s="69"/>
      <c r="AM31" s="69"/>
      <c r="AN31" s="69"/>
      <c r="AO31" s="71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</row>
    <row r="32" spans="1:71" s="45" customFormat="1" x14ac:dyDescent="0.25">
      <c r="A32" s="43" t="s">
        <v>27</v>
      </c>
      <c r="B32" s="73" t="s">
        <v>5</v>
      </c>
      <c r="C32" s="44">
        <f>$C$10</f>
        <v>44531</v>
      </c>
      <c r="D32" s="73" t="s">
        <v>5</v>
      </c>
      <c r="E32" s="44" t="e">
        <f ca="1">$E$10</f>
        <v>#NAME?</v>
      </c>
      <c r="F32" s="44" t="e">
        <f ca="1">$F$10</f>
        <v>#NAME?</v>
      </c>
      <c r="G32" s="44" t="e">
        <f ca="1">$G$10</f>
        <v>#NAME?</v>
      </c>
      <c r="H32" s="44" t="e">
        <f ca="1">$H$10</f>
        <v>#NAME?</v>
      </c>
      <c r="I32" s="44" t="e">
        <f ca="1">$I$10</f>
        <v>#NAME?</v>
      </c>
      <c r="J32" s="44" t="e">
        <f ca="1">$J$10</f>
        <v>#NAME?</v>
      </c>
      <c r="K32" s="44" t="e">
        <f ca="1">$K$10</f>
        <v>#NAME?</v>
      </c>
      <c r="L32" s="44" t="e">
        <f ca="1">$L$10</f>
        <v>#NAME?</v>
      </c>
      <c r="M32" s="44" t="e">
        <f ca="1">$M$10</f>
        <v>#NAME?</v>
      </c>
      <c r="N32" s="44" t="e">
        <f ca="1">$N$10</f>
        <v>#NAME?</v>
      </c>
      <c r="O32" s="44" t="e">
        <f ca="1">$O$10</f>
        <v>#NAME?</v>
      </c>
      <c r="P32" s="44" t="e">
        <f ca="1">$P$10</f>
        <v>#NAME?</v>
      </c>
      <c r="Q32" s="73" t="s">
        <v>5</v>
      </c>
      <c r="R32" s="44" t="e">
        <f t="shared" ref="R32:AK32" ca="1" si="9">R10</f>
        <v>#NAME?</v>
      </c>
      <c r="S32" s="44" t="e">
        <f t="shared" ca="1" si="9"/>
        <v>#NAME?</v>
      </c>
      <c r="T32" s="44" t="e">
        <f t="shared" ca="1" si="9"/>
        <v>#NAME?</v>
      </c>
      <c r="U32" s="44" t="e">
        <f t="shared" ca="1" si="9"/>
        <v>#NAME?</v>
      </c>
      <c r="V32" s="44" t="e">
        <f t="shared" ca="1" si="9"/>
        <v>#NAME?</v>
      </c>
      <c r="W32" s="44" t="e">
        <f t="shared" ca="1" si="9"/>
        <v>#NAME?</v>
      </c>
      <c r="X32" s="44" t="e">
        <f t="shared" ca="1" si="9"/>
        <v>#NAME?</v>
      </c>
      <c r="Y32" s="44" t="e">
        <f t="shared" ca="1" si="9"/>
        <v>#NAME?</v>
      </c>
      <c r="Z32" s="44" t="e">
        <f t="shared" ca="1" si="9"/>
        <v>#NAME?</v>
      </c>
      <c r="AA32" s="44" t="e">
        <f t="shared" ca="1" si="9"/>
        <v>#NAME?</v>
      </c>
      <c r="AB32" s="44" t="e">
        <f t="shared" ca="1" si="9"/>
        <v>#NAME?</v>
      </c>
      <c r="AC32" s="44" t="e">
        <f t="shared" ca="1" si="9"/>
        <v>#NAME?</v>
      </c>
      <c r="AD32" s="44" t="e">
        <f t="shared" ca="1" si="9"/>
        <v>#NAME?</v>
      </c>
      <c r="AE32" s="44" t="e">
        <f t="shared" ca="1" si="9"/>
        <v>#NAME?</v>
      </c>
      <c r="AF32" s="44" t="e">
        <f t="shared" ca="1" si="9"/>
        <v>#NAME?</v>
      </c>
      <c r="AG32" s="44" t="e">
        <f t="shared" ca="1" si="9"/>
        <v>#NAME?</v>
      </c>
      <c r="AH32" s="44" t="e">
        <f t="shared" ca="1" si="9"/>
        <v>#NAME?</v>
      </c>
      <c r="AI32" s="44" t="e">
        <f t="shared" ca="1" si="9"/>
        <v>#NAME?</v>
      </c>
      <c r="AJ32" s="44" t="e">
        <f t="shared" ca="1" si="9"/>
        <v>#NAME?</v>
      </c>
      <c r="AK32" s="44" t="e">
        <f t="shared" ca="1" si="9"/>
        <v>#NAME?</v>
      </c>
      <c r="AL32" s="44" t="e">
        <f ca="1">AL$10</f>
        <v>#NAME?</v>
      </c>
      <c r="AM32" s="44" t="str">
        <f>AM$10</f>
        <v>Meta Parcial</v>
      </c>
      <c r="AN32" s="44" t="str">
        <f>AN$10</f>
        <v>1-10-out-24</v>
      </c>
      <c r="AO32" s="43" t="s">
        <v>28</v>
      </c>
      <c r="AP32" s="44" t="str">
        <f>AP$10</f>
        <v>Meta Parcial</v>
      </c>
      <c r="AQ32" s="44" t="str">
        <f>AQ$10</f>
        <v>11-31-out-24</v>
      </c>
      <c r="AR32" s="44" t="str">
        <f>AR$10</f>
        <v>Meta</v>
      </c>
      <c r="AS32" s="44" t="e">
        <f ca="1">AS$10</f>
        <v>#NAME?</v>
      </c>
      <c r="AT32" s="44" t="e">
        <f t="shared" ref="AT32:BS32" ca="1" si="10">AT10</f>
        <v>#NAME?</v>
      </c>
      <c r="AU32" s="44" t="e">
        <f t="shared" ca="1" si="10"/>
        <v>#NAME?</v>
      </c>
      <c r="AV32" s="44" t="e">
        <f t="shared" ca="1" si="10"/>
        <v>#NAME?</v>
      </c>
      <c r="AW32" s="44" t="e">
        <f t="shared" ca="1" si="10"/>
        <v>#NAME?</v>
      </c>
      <c r="AX32" s="44" t="e">
        <f t="shared" ca="1" si="10"/>
        <v>#NAME?</v>
      </c>
      <c r="AY32" s="44" t="e">
        <f ca="1">AY$10</f>
        <v>#NAME?</v>
      </c>
      <c r="AZ32" s="44" t="e">
        <f t="shared" ca="1" si="10"/>
        <v>#NAME?</v>
      </c>
      <c r="BA32" s="44" t="e">
        <f t="shared" ca="1" si="10"/>
        <v>#NAME?</v>
      </c>
      <c r="BB32" s="44" t="e">
        <f t="shared" ca="1" si="10"/>
        <v>#NAME?</v>
      </c>
      <c r="BC32" s="44" t="e">
        <f t="shared" ca="1" si="10"/>
        <v>#NAME?</v>
      </c>
      <c r="BD32" s="44" t="e">
        <f t="shared" ca="1" si="10"/>
        <v>#NAME?</v>
      </c>
      <c r="BE32" s="44" t="e">
        <f t="shared" ca="1" si="10"/>
        <v>#NAME?</v>
      </c>
      <c r="BF32" s="44" t="e">
        <f t="shared" ca="1" si="10"/>
        <v>#NAME?</v>
      </c>
      <c r="BG32" s="44" t="e">
        <f t="shared" ca="1" si="10"/>
        <v>#NAME?</v>
      </c>
      <c r="BH32" s="44" t="e">
        <f t="shared" ca="1" si="10"/>
        <v>#NAME?</v>
      </c>
      <c r="BI32" s="44" t="e">
        <f t="shared" ca="1" si="10"/>
        <v>#NAME?</v>
      </c>
      <c r="BJ32" s="44" t="e">
        <f t="shared" ca="1" si="10"/>
        <v>#NAME?</v>
      </c>
      <c r="BK32" s="44" t="e">
        <f t="shared" ca="1" si="10"/>
        <v>#NAME?</v>
      </c>
      <c r="BL32" s="44" t="e">
        <f t="shared" ca="1" si="10"/>
        <v>#NAME?</v>
      </c>
      <c r="BM32" s="44" t="e">
        <f t="shared" ca="1" si="10"/>
        <v>#NAME?</v>
      </c>
      <c r="BN32" s="44" t="e">
        <f t="shared" ca="1" si="10"/>
        <v>#NAME?</v>
      </c>
      <c r="BO32" s="44" t="e">
        <f t="shared" ca="1" si="10"/>
        <v>#NAME?</v>
      </c>
      <c r="BP32" s="44" t="e">
        <f t="shared" ca="1" si="10"/>
        <v>#NAME?</v>
      </c>
      <c r="BQ32" s="44" t="e">
        <f t="shared" ca="1" si="10"/>
        <v>#NAME?</v>
      </c>
      <c r="BR32" s="44" t="e">
        <f t="shared" ca="1" si="10"/>
        <v>#NAME?</v>
      </c>
      <c r="BS32" s="44" t="e">
        <f t="shared" ca="1" si="10"/>
        <v>#NAME?</v>
      </c>
    </row>
    <row r="33" spans="1:71" x14ac:dyDescent="0.2">
      <c r="A33" s="46" t="s">
        <v>29</v>
      </c>
      <c r="B33" s="74">
        <v>2000</v>
      </c>
      <c r="C33" s="49">
        <v>141</v>
      </c>
      <c r="D33" s="75">
        <v>2000</v>
      </c>
      <c r="E33" s="49">
        <v>513</v>
      </c>
      <c r="F33" s="49">
        <v>1175</v>
      </c>
      <c r="G33" s="49">
        <f>G214</f>
        <v>1197</v>
      </c>
      <c r="H33" s="49">
        <f>H214</f>
        <v>1026</v>
      </c>
      <c r="I33" s="49">
        <f>I214</f>
        <v>1553</v>
      </c>
      <c r="J33" s="49">
        <v>1658</v>
      </c>
      <c r="K33" s="49">
        <v>1762</v>
      </c>
      <c r="L33" s="49">
        <v>2014</v>
      </c>
      <c r="M33" s="49">
        <v>1854</v>
      </c>
      <c r="N33" s="49">
        <v>1965</v>
      </c>
      <c r="O33" s="49">
        <f>O214-O36</f>
        <v>2427</v>
      </c>
      <c r="P33" s="76">
        <v>1998</v>
      </c>
      <c r="Q33" s="75">
        <v>2000</v>
      </c>
      <c r="R33" s="77">
        <f t="shared" ref="R33:AC33" si="11">R214-R36</f>
        <v>2725</v>
      </c>
      <c r="S33" s="49">
        <f t="shared" si="11"/>
        <v>2533</v>
      </c>
      <c r="T33" s="49">
        <f t="shared" si="11"/>
        <v>3291</v>
      </c>
      <c r="U33" s="49">
        <f t="shared" si="11"/>
        <v>2553</v>
      </c>
      <c r="V33" s="49">
        <f t="shared" si="11"/>
        <v>2922</v>
      </c>
      <c r="W33" s="49">
        <f t="shared" si="11"/>
        <v>2874</v>
      </c>
      <c r="X33" s="49">
        <f t="shared" si="11"/>
        <v>2912</v>
      </c>
      <c r="Y33" s="49">
        <f t="shared" si="11"/>
        <v>3402</v>
      </c>
      <c r="Z33" s="49">
        <f t="shared" si="11"/>
        <v>2903</v>
      </c>
      <c r="AA33" s="49">
        <f t="shared" si="11"/>
        <v>3689</v>
      </c>
      <c r="AB33" s="49">
        <f t="shared" si="11"/>
        <v>3182</v>
      </c>
      <c r="AC33" s="49">
        <f t="shared" si="11"/>
        <v>3050</v>
      </c>
      <c r="AD33" s="78">
        <v>2340</v>
      </c>
      <c r="AE33" s="76">
        <v>2280</v>
      </c>
      <c r="AF33" s="49">
        <v>2135</v>
      </c>
      <c r="AG33" s="76">
        <v>2218</v>
      </c>
      <c r="AH33" s="76">
        <v>2214</v>
      </c>
      <c r="AI33" s="76">
        <v>2115</v>
      </c>
      <c r="AJ33" s="76">
        <v>2207</v>
      </c>
      <c r="AK33" s="49">
        <v>2224</v>
      </c>
      <c r="AL33" s="48">
        <v>2194</v>
      </c>
      <c r="AM33" s="47">
        <f>ROUND(((Q33/31)*10),0)</f>
        <v>645</v>
      </c>
      <c r="AN33" s="48">
        <v>829</v>
      </c>
      <c r="AO33" s="46" t="s">
        <v>29</v>
      </c>
      <c r="AP33" s="47">
        <f>ROUND(((AR33/31)*21),0)</f>
        <v>1897</v>
      </c>
      <c r="AQ33" s="48">
        <v>1596</v>
      </c>
      <c r="AR33" s="47">
        <v>2800</v>
      </c>
      <c r="AS33" s="19">
        <f>IF(AQ33="","",(SUM(AQ33,AN33)))</f>
        <v>2425</v>
      </c>
      <c r="AT33" s="49">
        <v>2165</v>
      </c>
      <c r="AU33" s="48">
        <v>2311</v>
      </c>
      <c r="AV33" s="48">
        <v>2254</v>
      </c>
      <c r="AW33" s="49">
        <v>2531</v>
      </c>
      <c r="AX33" s="48">
        <v>2546</v>
      </c>
      <c r="AY33" s="48">
        <v>2553</v>
      </c>
      <c r="AZ33" s="48">
        <v>2533</v>
      </c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</row>
    <row r="34" spans="1:71" x14ac:dyDescent="0.2">
      <c r="A34" s="46" t="s">
        <v>30</v>
      </c>
      <c r="B34" s="74">
        <v>2000</v>
      </c>
      <c r="C34" s="49">
        <v>83</v>
      </c>
      <c r="D34" s="75">
        <v>2000</v>
      </c>
      <c r="E34" s="49">
        <v>467</v>
      </c>
      <c r="F34" s="49">
        <v>1048</v>
      </c>
      <c r="G34" s="49">
        <f>G228</f>
        <v>1532</v>
      </c>
      <c r="H34" s="49">
        <f>H228</f>
        <v>1660</v>
      </c>
      <c r="I34" s="49">
        <f>I228</f>
        <v>2750</v>
      </c>
      <c r="J34" s="49">
        <v>2503</v>
      </c>
      <c r="K34" s="49">
        <v>2585</v>
      </c>
      <c r="L34" s="49">
        <v>2692</v>
      </c>
      <c r="M34" s="49">
        <f>M228</f>
        <v>2390</v>
      </c>
      <c r="N34" s="49">
        <v>2776</v>
      </c>
      <c r="O34" s="49">
        <f>O228</f>
        <v>2573</v>
      </c>
      <c r="P34" s="79">
        <v>2914</v>
      </c>
      <c r="Q34" s="75">
        <v>2000</v>
      </c>
      <c r="R34" s="77">
        <f t="shared" ref="R34:AC34" si="12">R228</f>
        <v>2836</v>
      </c>
      <c r="S34" s="49">
        <f t="shared" si="12"/>
        <v>2535</v>
      </c>
      <c r="T34" s="49">
        <f t="shared" si="12"/>
        <v>3067</v>
      </c>
      <c r="U34" s="49">
        <f t="shared" si="12"/>
        <v>2652</v>
      </c>
      <c r="V34" s="49">
        <f t="shared" si="12"/>
        <v>3336</v>
      </c>
      <c r="W34" s="49">
        <f t="shared" si="12"/>
        <v>3438</v>
      </c>
      <c r="X34" s="49">
        <f t="shared" si="12"/>
        <v>3176</v>
      </c>
      <c r="Y34" s="49">
        <f t="shared" si="12"/>
        <v>3704</v>
      </c>
      <c r="Z34" s="49">
        <f t="shared" si="12"/>
        <v>3254</v>
      </c>
      <c r="AA34" s="49">
        <f t="shared" si="12"/>
        <v>4181</v>
      </c>
      <c r="AB34" s="49">
        <f t="shared" si="12"/>
        <v>3406</v>
      </c>
      <c r="AC34" s="49">
        <f t="shared" si="12"/>
        <v>3396</v>
      </c>
      <c r="AD34" s="80">
        <v>4105</v>
      </c>
      <c r="AE34" s="79">
        <v>3692</v>
      </c>
      <c r="AF34" s="49">
        <v>3488</v>
      </c>
      <c r="AG34" s="79">
        <v>3889</v>
      </c>
      <c r="AH34" s="79">
        <v>3874</v>
      </c>
      <c r="AI34" s="79">
        <v>3838</v>
      </c>
      <c r="AJ34" s="76">
        <v>3988</v>
      </c>
      <c r="AK34" s="49">
        <v>3999</v>
      </c>
      <c r="AL34" s="53">
        <v>3896</v>
      </c>
      <c r="AM34" s="52">
        <f>ROUND(((Q34/31)*10),0)</f>
        <v>645</v>
      </c>
      <c r="AN34" s="53">
        <v>1486</v>
      </c>
      <c r="AO34" s="46" t="s">
        <v>30</v>
      </c>
      <c r="AP34" s="52">
        <f>ROUND(((AR34/31)*21),0)</f>
        <v>2032</v>
      </c>
      <c r="AQ34" s="53">
        <v>2833</v>
      </c>
      <c r="AR34" s="52">
        <v>3000</v>
      </c>
      <c r="AS34" s="19">
        <f>IF(AQ34="","",(SUM(AQ34,AN34)))</f>
        <v>4319</v>
      </c>
      <c r="AT34" s="49">
        <v>3792</v>
      </c>
      <c r="AU34" s="53">
        <v>3741</v>
      </c>
      <c r="AV34" s="53">
        <v>3515</v>
      </c>
      <c r="AW34" s="49">
        <v>3172</v>
      </c>
      <c r="AX34" s="53">
        <v>3050</v>
      </c>
      <c r="AY34" s="53">
        <v>3181</v>
      </c>
      <c r="AZ34" s="53">
        <v>3279</v>
      </c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</row>
    <row r="35" spans="1:71" x14ac:dyDescent="0.2">
      <c r="A35" s="51" t="s">
        <v>31</v>
      </c>
      <c r="B35" s="49">
        <v>528</v>
      </c>
      <c r="C35" s="49">
        <v>0</v>
      </c>
      <c r="D35" s="66">
        <v>528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29</v>
      </c>
      <c r="K35" s="49">
        <v>141</v>
      </c>
      <c r="L35" s="49">
        <v>201</v>
      </c>
      <c r="M35" s="49">
        <v>229</v>
      </c>
      <c r="N35" s="49">
        <v>583</v>
      </c>
      <c r="O35" s="49">
        <v>478</v>
      </c>
      <c r="P35" s="79">
        <v>586</v>
      </c>
      <c r="Q35" s="66">
        <v>528</v>
      </c>
      <c r="R35" s="77">
        <v>570</v>
      </c>
      <c r="S35" s="49">
        <v>561</v>
      </c>
      <c r="T35" s="49">
        <v>833</v>
      </c>
      <c r="U35" s="49">
        <v>638</v>
      </c>
      <c r="V35" s="49">
        <v>860</v>
      </c>
      <c r="W35" s="49">
        <v>792</v>
      </c>
      <c r="X35" s="49">
        <v>950</v>
      </c>
      <c r="Y35" s="49">
        <v>1144</v>
      </c>
      <c r="Z35" s="49">
        <v>937</v>
      </c>
      <c r="AA35" s="49">
        <v>1551</v>
      </c>
      <c r="AB35" s="49">
        <v>1219</v>
      </c>
      <c r="AC35" s="49">
        <v>1137</v>
      </c>
      <c r="AD35" s="80">
        <v>1360</v>
      </c>
      <c r="AE35" s="79">
        <v>1175</v>
      </c>
      <c r="AF35" s="49">
        <v>1285</v>
      </c>
      <c r="AG35" s="79">
        <v>1446</v>
      </c>
      <c r="AH35" s="79">
        <v>1406</v>
      </c>
      <c r="AI35" s="79">
        <v>1274</v>
      </c>
      <c r="AJ35" s="76">
        <v>1390</v>
      </c>
      <c r="AK35" s="49">
        <v>1557</v>
      </c>
      <c r="AL35" s="53">
        <v>1478</v>
      </c>
      <c r="AM35" s="52">
        <f>ROUND(((Q35/31)*10),0)</f>
        <v>170</v>
      </c>
      <c r="AN35" s="53">
        <v>604</v>
      </c>
      <c r="AO35" s="51" t="s">
        <v>31</v>
      </c>
      <c r="AP35" s="52">
        <f>ROUND(((AR35/31)*21),0)</f>
        <v>813</v>
      </c>
      <c r="AQ35" s="53">
        <v>1084</v>
      </c>
      <c r="AR35" s="52">
        <v>1200</v>
      </c>
      <c r="AS35" s="19">
        <f>IF(AQ35="","",(SUM(AQ35,AN35)))</f>
        <v>1688</v>
      </c>
      <c r="AT35" s="49">
        <v>1508</v>
      </c>
      <c r="AU35" s="53">
        <v>1449</v>
      </c>
      <c r="AV35" s="53">
        <v>1453</v>
      </c>
      <c r="AW35" s="49">
        <v>1324</v>
      </c>
      <c r="AX35" s="53">
        <v>1472</v>
      </c>
      <c r="AY35" s="53">
        <v>1415</v>
      </c>
      <c r="AZ35" s="53">
        <v>1339</v>
      </c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</row>
    <row r="36" spans="1:71" x14ac:dyDescent="0.2">
      <c r="A36" s="28"/>
      <c r="B36" s="49"/>
      <c r="C36" s="49"/>
      <c r="D36" s="6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79"/>
      <c r="Q36" s="28"/>
      <c r="R36" s="31"/>
      <c r="S36" s="29"/>
      <c r="T36" s="31"/>
      <c r="U36" s="29"/>
      <c r="V36" s="31"/>
      <c r="W36" s="31"/>
      <c r="X36" s="32"/>
      <c r="Y36" s="32"/>
      <c r="Z36" s="32"/>
      <c r="AA36" s="31"/>
      <c r="AB36" s="29"/>
      <c r="AC36" s="32"/>
      <c r="AD36" s="32"/>
      <c r="AE36" s="32"/>
      <c r="AF36" s="32"/>
      <c r="AG36" s="32"/>
      <c r="AH36" s="32"/>
      <c r="AI36" s="32"/>
      <c r="AJ36" s="32"/>
      <c r="AK36" s="32"/>
      <c r="AL36" s="33"/>
      <c r="AM36" s="34"/>
      <c r="AN36" s="33"/>
      <c r="AO36" s="51" t="s">
        <v>32</v>
      </c>
      <c r="AP36" s="52">
        <f>ROUND(((AR36/31)*21),0)</f>
        <v>169</v>
      </c>
      <c r="AQ36" s="53">
        <v>206</v>
      </c>
      <c r="AR36" s="52">
        <v>250</v>
      </c>
      <c r="AS36" s="19">
        <f>IF(AQ36="","",(SUM(AQ36,AN36)))</f>
        <v>206</v>
      </c>
      <c r="AT36" s="49">
        <v>283</v>
      </c>
      <c r="AU36" s="54">
        <v>341</v>
      </c>
      <c r="AV36" s="54">
        <v>391</v>
      </c>
      <c r="AW36" s="49">
        <v>288</v>
      </c>
      <c r="AX36" s="54">
        <v>315</v>
      </c>
      <c r="AY36" s="54">
        <v>358</v>
      </c>
      <c r="AZ36" s="54">
        <v>278</v>
      </c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</row>
    <row r="37" spans="1:71" x14ac:dyDescent="0.25">
      <c r="A37" s="55" t="s">
        <v>20</v>
      </c>
      <c r="B37" s="81">
        <f t="shared" ref="B37:AN37" si="13">SUM(B33:B36)</f>
        <v>4528</v>
      </c>
      <c r="C37" s="56">
        <f t="shared" si="13"/>
        <v>224</v>
      </c>
      <c r="D37" s="81">
        <f t="shared" si="13"/>
        <v>4528</v>
      </c>
      <c r="E37" s="56">
        <f t="shared" si="13"/>
        <v>980</v>
      </c>
      <c r="F37" s="56">
        <f t="shared" si="13"/>
        <v>2223</v>
      </c>
      <c r="G37" s="56">
        <f t="shared" si="13"/>
        <v>2729</v>
      </c>
      <c r="H37" s="56">
        <f t="shared" si="13"/>
        <v>2686</v>
      </c>
      <c r="I37" s="56">
        <f t="shared" si="13"/>
        <v>4303</v>
      </c>
      <c r="J37" s="56">
        <f t="shared" si="13"/>
        <v>4190</v>
      </c>
      <c r="K37" s="56">
        <f t="shared" si="13"/>
        <v>4488</v>
      </c>
      <c r="L37" s="56">
        <f t="shared" si="13"/>
        <v>4907</v>
      </c>
      <c r="M37" s="56">
        <f t="shared" si="13"/>
        <v>4473</v>
      </c>
      <c r="N37" s="56">
        <f t="shared" si="13"/>
        <v>5324</v>
      </c>
      <c r="O37" s="56">
        <f t="shared" si="13"/>
        <v>5478</v>
      </c>
      <c r="P37" s="56">
        <f t="shared" si="13"/>
        <v>5498</v>
      </c>
      <c r="Q37" s="81">
        <f t="shared" si="13"/>
        <v>4528</v>
      </c>
      <c r="R37" s="56">
        <f t="shared" si="13"/>
        <v>6131</v>
      </c>
      <c r="S37" s="56">
        <f t="shared" si="13"/>
        <v>5629</v>
      </c>
      <c r="T37" s="56">
        <f t="shared" si="13"/>
        <v>7191</v>
      </c>
      <c r="U37" s="56">
        <f t="shared" si="13"/>
        <v>5843</v>
      </c>
      <c r="V37" s="56">
        <f t="shared" si="13"/>
        <v>7118</v>
      </c>
      <c r="W37" s="56">
        <f t="shared" si="13"/>
        <v>7104</v>
      </c>
      <c r="X37" s="56">
        <f t="shared" si="13"/>
        <v>7038</v>
      </c>
      <c r="Y37" s="56">
        <f t="shared" si="13"/>
        <v>8250</v>
      </c>
      <c r="Z37" s="56">
        <f t="shared" si="13"/>
        <v>7094</v>
      </c>
      <c r="AA37" s="56">
        <f t="shared" si="13"/>
        <v>9421</v>
      </c>
      <c r="AB37" s="56">
        <f t="shared" si="13"/>
        <v>7807</v>
      </c>
      <c r="AC37" s="56">
        <f t="shared" si="13"/>
        <v>7583</v>
      </c>
      <c r="AD37" s="56">
        <f t="shared" si="13"/>
        <v>7805</v>
      </c>
      <c r="AE37" s="56">
        <f t="shared" si="13"/>
        <v>7147</v>
      </c>
      <c r="AF37" s="56">
        <f t="shared" si="13"/>
        <v>6908</v>
      </c>
      <c r="AG37" s="56">
        <f t="shared" si="13"/>
        <v>7553</v>
      </c>
      <c r="AH37" s="56">
        <f t="shared" si="13"/>
        <v>7494</v>
      </c>
      <c r="AI37" s="56">
        <f t="shared" si="13"/>
        <v>7227</v>
      </c>
      <c r="AJ37" s="56">
        <f t="shared" si="13"/>
        <v>7585</v>
      </c>
      <c r="AK37" s="56">
        <f t="shared" si="13"/>
        <v>7780</v>
      </c>
      <c r="AL37" s="56">
        <f t="shared" si="13"/>
        <v>7568</v>
      </c>
      <c r="AM37" s="56">
        <f t="shared" si="13"/>
        <v>1460</v>
      </c>
      <c r="AN37" s="56">
        <f t="shared" si="13"/>
        <v>2919</v>
      </c>
      <c r="AO37" s="55" t="s">
        <v>20</v>
      </c>
      <c r="AP37" s="56">
        <f t="shared" ref="AP37:BS37" si="14">SUM(AP33:AP36)</f>
        <v>4911</v>
      </c>
      <c r="AQ37" s="56">
        <f t="shared" si="14"/>
        <v>5719</v>
      </c>
      <c r="AR37" s="56">
        <f t="shared" si="14"/>
        <v>7250</v>
      </c>
      <c r="AS37" s="56">
        <f t="shared" si="14"/>
        <v>8638</v>
      </c>
      <c r="AT37" s="56">
        <f t="shared" si="14"/>
        <v>7748</v>
      </c>
      <c r="AU37" s="56">
        <f t="shared" si="14"/>
        <v>7842</v>
      </c>
      <c r="AV37" s="56">
        <f t="shared" si="14"/>
        <v>7613</v>
      </c>
      <c r="AW37" s="56">
        <f t="shared" si="14"/>
        <v>7315</v>
      </c>
      <c r="AX37" s="56">
        <f t="shared" si="14"/>
        <v>7383</v>
      </c>
      <c r="AY37" s="56">
        <f t="shared" si="14"/>
        <v>7507</v>
      </c>
      <c r="AZ37" s="56">
        <f t="shared" si="14"/>
        <v>7429</v>
      </c>
      <c r="BA37" s="56">
        <f t="shared" si="14"/>
        <v>0</v>
      </c>
      <c r="BB37" s="56">
        <f t="shared" si="14"/>
        <v>0</v>
      </c>
      <c r="BC37" s="56">
        <f t="shared" si="14"/>
        <v>0</v>
      </c>
      <c r="BD37" s="56">
        <f t="shared" si="14"/>
        <v>0</v>
      </c>
      <c r="BE37" s="56">
        <f t="shared" si="14"/>
        <v>0</v>
      </c>
      <c r="BF37" s="56">
        <f t="shared" si="14"/>
        <v>0</v>
      </c>
      <c r="BG37" s="56">
        <f t="shared" si="14"/>
        <v>0</v>
      </c>
      <c r="BH37" s="56">
        <f t="shared" si="14"/>
        <v>0</v>
      </c>
      <c r="BI37" s="56">
        <f t="shared" si="14"/>
        <v>0</v>
      </c>
      <c r="BJ37" s="56">
        <f t="shared" si="14"/>
        <v>0</v>
      </c>
      <c r="BK37" s="56">
        <f t="shared" si="14"/>
        <v>0</v>
      </c>
      <c r="BL37" s="56">
        <f t="shared" si="14"/>
        <v>0</v>
      </c>
      <c r="BM37" s="56">
        <f t="shared" si="14"/>
        <v>0</v>
      </c>
      <c r="BN37" s="56">
        <f t="shared" si="14"/>
        <v>0</v>
      </c>
      <c r="BO37" s="56">
        <f t="shared" si="14"/>
        <v>0</v>
      </c>
      <c r="BP37" s="56">
        <f t="shared" si="14"/>
        <v>0</v>
      </c>
      <c r="BQ37" s="56">
        <f t="shared" si="14"/>
        <v>0</v>
      </c>
      <c r="BR37" s="56">
        <f t="shared" si="14"/>
        <v>0</v>
      </c>
      <c r="BS37" s="56">
        <f t="shared" si="14"/>
        <v>0</v>
      </c>
    </row>
    <row r="38" spans="1:71" x14ac:dyDescent="0.25">
      <c r="A38" s="57"/>
      <c r="B38" s="69"/>
      <c r="C38" s="69"/>
      <c r="D38" s="69"/>
      <c r="E38" s="69"/>
      <c r="F38" s="69"/>
      <c r="G38" s="69"/>
      <c r="H38" s="70"/>
      <c r="I38" s="70"/>
      <c r="J38" s="69"/>
      <c r="K38" s="69"/>
      <c r="L38" s="69"/>
      <c r="M38" s="69"/>
      <c r="N38" s="69"/>
      <c r="O38" s="70"/>
      <c r="P38" s="69"/>
      <c r="Q38" s="69"/>
      <c r="R38" s="70"/>
      <c r="S38" s="70"/>
      <c r="T38" s="70"/>
      <c r="U38" s="69"/>
      <c r="V38" s="70"/>
      <c r="W38" s="70"/>
      <c r="X38" s="69"/>
      <c r="Y38" s="69"/>
      <c r="Z38" s="70"/>
      <c r="AA38" s="70"/>
      <c r="AB38" s="69"/>
      <c r="AC38" s="69"/>
      <c r="AD38" s="69"/>
      <c r="AE38" s="69"/>
      <c r="AF38" s="69"/>
      <c r="AG38" s="69"/>
      <c r="AH38" s="69"/>
      <c r="AI38" s="69"/>
      <c r="AJ38" s="70"/>
      <c r="AK38" s="69"/>
      <c r="AL38" s="69"/>
      <c r="AM38" s="69"/>
      <c r="AN38" s="69"/>
      <c r="AO38" s="57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</row>
    <row r="39" spans="1:71" s="45" customFormat="1" x14ac:dyDescent="0.25">
      <c r="A39" s="43" t="s">
        <v>33</v>
      </c>
      <c r="B39" s="73" t="s">
        <v>5</v>
      </c>
      <c r="C39" s="44">
        <f>$C$10</f>
        <v>44531</v>
      </c>
      <c r="D39" s="73" t="s">
        <v>5</v>
      </c>
      <c r="E39" s="44" t="e">
        <f ca="1">$E$10</f>
        <v>#NAME?</v>
      </c>
      <c r="F39" s="44" t="e">
        <f ca="1">$F$10</f>
        <v>#NAME?</v>
      </c>
      <c r="G39" s="44" t="e">
        <f ca="1">$G$10</f>
        <v>#NAME?</v>
      </c>
      <c r="H39" s="44" t="e">
        <f ca="1">$H$10</f>
        <v>#NAME?</v>
      </c>
      <c r="I39" s="44" t="e">
        <f ca="1">$I$10</f>
        <v>#NAME?</v>
      </c>
      <c r="J39" s="44" t="e">
        <f ca="1">$J$10</f>
        <v>#NAME?</v>
      </c>
      <c r="K39" s="44" t="e">
        <f ca="1">$K$10</f>
        <v>#NAME?</v>
      </c>
      <c r="L39" s="44" t="e">
        <f ca="1">$L$10</f>
        <v>#NAME?</v>
      </c>
      <c r="M39" s="44" t="e">
        <f ca="1">$M$10</f>
        <v>#NAME?</v>
      </c>
      <c r="N39" s="44" t="e">
        <f ca="1">$N$10</f>
        <v>#NAME?</v>
      </c>
      <c r="O39" s="44" t="e">
        <f ca="1">$O$10</f>
        <v>#NAME?</v>
      </c>
      <c r="P39" s="44" t="e">
        <f ca="1">$P$10</f>
        <v>#NAME?</v>
      </c>
      <c r="Q39" s="73" t="s">
        <v>5</v>
      </c>
      <c r="R39" s="44" t="e">
        <f t="shared" ref="R39:AK39" ca="1" si="15">R10</f>
        <v>#NAME?</v>
      </c>
      <c r="S39" s="44" t="e">
        <f t="shared" ca="1" si="15"/>
        <v>#NAME?</v>
      </c>
      <c r="T39" s="44" t="e">
        <f t="shared" ca="1" si="15"/>
        <v>#NAME?</v>
      </c>
      <c r="U39" s="44" t="e">
        <f t="shared" ca="1" si="15"/>
        <v>#NAME?</v>
      </c>
      <c r="V39" s="44" t="e">
        <f t="shared" ca="1" si="15"/>
        <v>#NAME?</v>
      </c>
      <c r="W39" s="44" t="e">
        <f t="shared" ca="1" si="15"/>
        <v>#NAME?</v>
      </c>
      <c r="X39" s="44" t="e">
        <f t="shared" ca="1" si="15"/>
        <v>#NAME?</v>
      </c>
      <c r="Y39" s="44" t="e">
        <f t="shared" ca="1" si="15"/>
        <v>#NAME?</v>
      </c>
      <c r="Z39" s="44" t="e">
        <f t="shared" ca="1" si="15"/>
        <v>#NAME?</v>
      </c>
      <c r="AA39" s="44" t="e">
        <f t="shared" ca="1" si="15"/>
        <v>#NAME?</v>
      </c>
      <c r="AB39" s="44" t="e">
        <f t="shared" ca="1" si="15"/>
        <v>#NAME?</v>
      </c>
      <c r="AC39" s="44" t="e">
        <f t="shared" ca="1" si="15"/>
        <v>#NAME?</v>
      </c>
      <c r="AD39" s="44" t="e">
        <f t="shared" ca="1" si="15"/>
        <v>#NAME?</v>
      </c>
      <c r="AE39" s="44" t="e">
        <f t="shared" ca="1" si="15"/>
        <v>#NAME?</v>
      </c>
      <c r="AF39" s="44" t="e">
        <f t="shared" ca="1" si="15"/>
        <v>#NAME?</v>
      </c>
      <c r="AG39" s="44" t="e">
        <f t="shared" ca="1" si="15"/>
        <v>#NAME?</v>
      </c>
      <c r="AH39" s="44" t="e">
        <f t="shared" ca="1" si="15"/>
        <v>#NAME?</v>
      </c>
      <c r="AI39" s="44" t="e">
        <f t="shared" ca="1" si="15"/>
        <v>#NAME?</v>
      </c>
      <c r="AJ39" s="44" t="e">
        <f t="shared" ca="1" si="15"/>
        <v>#NAME?</v>
      </c>
      <c r="AK39" s="44" t="e">
        <f t="shared" ca="1" si="15"/>
        <v>#NAME?</v>
      </c>
      <c r="AL39" s="44" t="e">
        <f ca="1">AL$10</f>
        <v>#NAME?</v>
      </c>
      <c r="AM39" s="44" t="str">
        <f>AM$10</f>
        <v>Meta Parcial</v>
      </c>
      <c r="AN39" s="44" t="str">
        <f>AN$10</f>
        <v>1-10-out-24</v>
      </c>
      <c r="AO39" s="43" t="s">
        <v>34</v>
      </c>
      <c r="AP39" s="44" t="str">
        <f>AP$10</f>
        <v>Meta Parcial</v>
      </c>
      <c r="AQ39" s="44" t="str">
        <f>AQ$10</f>
        <v>11-31-out-24</v>
      </c>
      <c r="AR39" s="44" t="str">
        <f>AR$10</f>
        <v>Meta</v>
      </c>
      <c r="AS39" s="44" t="e">
        <f ca="1">AS$10</f>
        <v>#NAME?</v>
      </c>
      <c r="AT39" s="44" t="e">
        <f t="shared" ref="AT39:BS39" ca="1" si="16">AT10</f>
        <v>#NAME?</v>
      </c>
      <c r="AU39" s="44" t="e">
        <f t="shared" ca="1" si="16"/>
        <v>#NAME?</v>
      </c>
      <c r="AV39" s="44" t="e">
        <f t="shared" ca="1" si="16"/>
        <v>#NAME?</v>
      </c>
      <c r="AW39" s="44" t="e">
        <f t="shared" ca="1" si="16"/>
        <v>#NAME?</v>
      </c>
      <c r="AX39" s="44" t="e">
        <f t="shared" ca="1" si="16"/>
        <v>#NAME?</v>
      </c>
      <c r="AY39" s="44" t="e">
        <f ca="1">AY$10</f>
        <v>#NAME?</v>
      </c>
      <c r="AZ39" s="44" t="e">
        <f t="shared" ca="1" si="16"/>
        <v>#NAME?</v>
      </c>
      <c r="BA39" s="44" t="e">
        <f t="shared" ca="1" si="16"/>
        <v>#NAME?</v>
      </c>
      <c r="BB39" s="44" t="e">
        <f t="shared" ca="1" si="16"/>
        <v>#NAME?</v>
      </c>
      <c r="BC39" s="44" t="e">
        <f t="shared" ca="1" si="16"/>
        <v>#NAME?</v>
      </c>
      <c r="BD39" s="44" t="e">
        <f t="shared" ca="1" si="16"/>
        <v>#NAME?</v>
      </c>
      <c r="BE39" s="44" t="e">
        <f t="shared" ca="1" si="16"/>
        <v>#NAME?</v>
      </c>
      <c r="BF39" s="44" t="e">
        <f t="shared" ca="1" si="16"/>
        <v>#NAME?</v>
      </c>
      <c r="BG39" s="44" t="e">
        <f t="shared" ca="1" si="16"/>
        <v>#NAME?</v>
      </c>
      <c r="BH39" s="44" t="e">
        <f t="shared" ca="1" si="16"/>
        <v>#NAME?</v>
      </c>
      <c r="BI39" s="44" t="e">
        <f t="shared" ca="1" si="16"/>
        <v>#NAME?</v>
      </c>
      <c r="BJ39" s="44" t="e">
        <f t="shared" ca="1" si="16"/>
        <v>#NAME?</v>
      </c>
      <c r="BK39" s="44" t="e">
        <f t="shared" ca="1" si="16"/>
        <v>#NAME?</v>
      </c>
      <c r="BL39" s="44" t="e">
        <f t="shared" ca="1" si="16"/>
        <v>#NAME?</v>
      </c>
      <c r="BM39" s="44" t="e">
        <f t="shared" ca="1" si="16"/>
        <v>#NAME?</v>
      </c>
      <c r="BN39" s="44" t="e">
        <f t="shared" ca="1" si="16"/>
        <v>#NAME?</v>
      </c>
      <c r="BO39" s="44" t="e">
        <f t="shared" ca="1" si="16"/>
        <v>#NAME?</v>
      </c>
      <c r="BP39" s="44" t="e">
        <f t="shared" ca="1" si="16"/>
        <v>#NAME?</v>
      </c>
      <c r="BQ39" s="44" t="e">
        <f t="shared" ca="1" si="16"/>
        <v>#NAME?</v>
      </c>
      <c r="BR39" s="44" t="e">
        <f t="shared" ca="1" si="16"/>
        <v>#NAME?</v>
      </c>
      <c r="BS39" s="44" t="e">
        <f t="shared" ca="1" si="16"/>
        <v>#NAME?</v>
      </c>
    </row>
    <row r="40" spans="1:71" hidden="1" x14ac:dyDescent="0.2">
      <c r="A40" s="51" t="s">
        <v>35</v>
      </c>
      <c r="B40" s="49">
        <v>192</v>
      </c>
      <c r="C40" s="49">
        <v>10</v>
      </c>
      <c r="D40" s="66">
        <v>192</v>
      </c>
      <c r="E40" s="49">
        <v>78</v>
      </c>
      <c r="F40" s="49">
        <v>1486</v>
      </c>
      <c r="G40" s="49">
        <v>1648</v>
      </c>
      <c r="H40" s="49">
        <v>1571</v>
      </c>
      <c r="I40" s="76">
        <v>3426</v>
      </c>
      <c r="J40" s="49">
        <v>2023</v>
      </c>
      <c r="K40" s="49">
        <v>1915</v>
      </c>
      <c r="L40" s="49">
        <v>525</v>
      </c>
      <c r="M40" s="49">
        <v>550</v>
      </c>
      <c r="N40" s="49">
        <v>525</v>
      </c>
      <c r="O40" s="49">
        <v>550</v>
      </c>
      <c r="P40" s="49">
        <v>550</v>
      </c>
      <c r="Q40" s="66">
        <v>192</v>
      </c>
      <c r="R40" s="82">
        <v>660</v>
      </c>
      <c r="S40" s="76">
        <v>600</v>
      </c>
      <c r="T40" s="76">
        <v>575</v>
      </c>
      <c r="U40" s="76">
        <v>500</v>
      </c>
      <c r="V40" s="76">
        <v>660</v>
      </c>
      <c r="W40" s="76">
        <v>660</v>
      </c>
      <c r="X40" s="76">
        <v>630</v>
      </c>
      <c r="Y40" s="76">
        <v>690</v>
      </c>
      <c r="Z40" s="76">
        <v>600</v>
      </c>
      <c r="AA40" s="76">
        <v>630</v>
      </c>
      <c r="AB40" s="76">
        <v>600</v>
      </c>
      <c r="AC40" s="76">
        <v>600</v>
      </c>
      <c r="AD40" s="76">
        <v>660</v>
      </c>
      <c r="AE40" s="76">
        <v>600</v>
      </c>
      <c r="AF40" s="76">
        <v>600</v>
      </c>
      <c r="AG40" s="76">
        <v>660</v>
      </c>
      <c r="AH40" s="76">
        <v>660</v>
      </c>
      <c r="AI40" s="76">
        <v>600</v>
      </c>
      <c r="AJ40" s="76">
        <v>690</v>
      </c>
      <c r="AK40" s="76">
        <v>660</v>
      </c>
      <c r="AL40" s="48">
        <v>630</v>
      </c>
      <c r="AM40" s="47">
        <f>ROUND(((Q40/31)*10),0)</f>
        <v>62</v>
      </c>
      <c r="AN40" s="48">
        <v>240</v>
      </c>
      <c r="AO40" s="34"/>
      <c r="AP40" s="34"/>
      <c r="AQ40" s="33"/>
      <c r="AR40" s="34"/>
      <c r="AS40" s="19" t="str">
        <f t="shared" ref="AS40:AS58" si="17">IF(AQ40="","",(SUM(AQ40,AN40)))</f>
        <v/>
      </c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</row>
    <row r="41" spans="1:71" x14ac:dyDescent="0.2">
      <c r="A41" s="28"/>
      <c r="B41" s="74"/>
      <c r="C41" s="65"/>
      <c r="D41" s="75"/>
      <c r="E41" s="65"/>
      <c r="F41" s="65"/>
      <c r="G41" s="65"/>
      <c r="H41" s="65"/>
      <c r="I41" s="79"/>
      <c r="J41" s="49"/>
      <c r="K41" s="49"/>
      <c r="L41" s="49"/>
      <c r="M41" s="49"/>
      <c r="N41" s="49"/>
      <c r="O41" s="49"/>
      <c r="P41" s="49"/>
      <c r="Q41" s="28"/>
      <c r="R41" s="31"/>
      <c r="S41" s="29"/>
      <c r="T41" s="31"/>
      <c r="U41" s="29"/>
      <c r="V41" s="31"/>
      <c r="W41" s="31"/>
      <c r="X41" s="32"/>
      <c r="Y41" s="32"/>
      <c r="Z41" s="32"/>
      <c r="AA41" s="31"/>
      <c r="AB41" s="29"/>
      <c r="AC41" s="32"/>
      <c r="AD41" s="32"/>
      <c r="AE41" s="32"/>
      <c r="AF41" s="32"/>
      <c r="AG41" s="32"/>
      <c r="AH41" s="32"/>
      <c r="AI41" s="32"/>
      <c r="AJ41" s="32"/>
      <c r="AK41" s="32"/>
      <c r="AL41" s="33"/>
      <c r="AM41" s="34"/>
      <c r="AN41" s="33"/>
      <c r="AO41" s="46" t="s">
        <v>36</v>
      </c>
      <c r="AP41" s="52">
        <f>ROUND(((AR41/31)*21),0)</f>
        <v>7</v>
      </c>
      <c r="AQ41" s="53">
        <v>0</v>
      </c>
      <c r="AR41" s="52">
        <v>10</v>
      </c>
      <c r="AS41" s="19">
        <f t="shared" si="17"/>
        <v>0</v>
      </c>
      <c r="AT41" s="48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79">
        <v>0</v>
      </c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</row>
    <row r="42" spans="1:71" x14ac:dyDescent="0.2">
      <c r="A42" s="46" t="s">
        <v>37</v>
      </c>
      <c r="B42" s="74">
        <v>100</v>
      </c>
      <c r="C42" s="65">
        <v>0</v>
      </c>
      <c r="D42" s="75">
        <v>100</v>
      </c>
      <c r="E42" s="65">
        <v>3</v>
      </c>
      <c r="F42" s="65">
        <v>21</v>
      </c>
      <c r="G42" s="65">
        <v>25</v>
      </c>
      <c r="H42" s="65">
        <v>18</v>
      </c>
      <c r="I42" s="79">
        <v>32</v>
      </c>
      <c r="J42" s="49">
        <v>33</v>
      </c>
      <c r="K42" s="49">
        <v>27</v>
      </c>
      <c r="L42" s="49">
        <v>117</v>
      </c>
      <c r="M42" s="49">
        <v>104</v>
      </c>
      <c r="N42" s="49">
        <v>130</v>
      </c>
      <c r="O42" s="49">
        <v>120</v>
      </c>
      <c r="P42" s="49">
        <v>120</v>
      </c>
      <c r="Q42" s="75">
        <v>100</v>
      </c>
      <c r="R42" s="82">
        <v>150</v>
      </c>
      <c r="S42" s="76">
        <v>120</v>
      </c>
      <c r="T42" s="76">
        <v>120</v>
      </c>
      <c r="U42" s="79">
        <v>120</v>
      </c>
      <c r="V42" s="76">
        <v>100</v>
      </c>
      <c r="W42" s="76">
        <v>120</v>
      </c>
      <c r="X42" s="79">
        <v>150</v>
      </c>
      <c r="Y42" s="79">
        <v>120</v>
      </c>
      <c r="Z42" s="79">
        <v>120</v>
      </c>
      <c r="AA42" s="76">
        <v>120</v>
      </c>
      <c r="AB42" s="79">
        <v>120</v>
      </c>
      <c r="AC42" s="79">
        <v>125</v>
      </c>
      <c r="AD42" s="79">
        <v>100</v>
      </c>
      <c r="AE42" s="79">
        <v>100</v>
      </c>
      <c r="AF42" s="79">
        <v>100</v>
      </c>
      <c r="AG42" s="79">
        <v>100</v>
      </c>
      <c r="AH42" s="79">
        <v>329</v>
      </c>
      <c r="AI42" s="79">
        <v>160</v>
      </c>
      <c r="AJ42" s="79">
        <v>135</v>
      </c>
      <c r="AK42" s="79">
        <v>135</v>
      </c>
      <c r="AL42" s="53">
        <v>150</v>
      </c>
      <c r="AM42" s="52">
        <f>ROUND(((Q42/31)*10),0)</f>
        <v>32</v>
      </c>
      <c r="AN42" s="53">
        <v>100</v>
      </c>
      <c r="AO42" s="46" t="s">
        <v>37</v>
      </c>
      <c r="AP42" s="52">
        <f>ROUND(((AR42/31)*21),0)</f>
        <v>14</v>
      </c>
      <c r="AQ42" s="53">
        <v>100</v>
      </c>
      <c r="AR42" s="52">
        <v>20</v>
      </c>
      <c r="AS42" s="19">
        <f t="shared" si="17"/>
        <v>200</v>
      </c>
      <c r="AT42" s="53">
        <v>30</v>
      </c>
      <c r="AU42" s="54">
        <v>30</v>
      </c>
      <c r="AV42" s="54">
        <v>30</v>
      </c>
      <c r="AW42" s="54">
        <v>30</v>
      </c>
      <c r="AX42" s="54">
        <v>35</v>
      </c>
      <c r="AY42" s="54">
        <v>35</v>
      </c>
      <c r="AZ42" s="50">
        <v>35</v>
      </c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</row>
    <row r="43" spans="1:71" s="83" customFormat="1" x14ac:dyDescent="0.2">
      <c r="A43" s="46" t="s">
        <v>38</v>
      </c>
      <c r="B43" s="74">
        <v>60</v>
      </c>
      <c r="C43" s="65">
        <v>0</v>
      </c>
      <c r="D43" s="75">
        <v>60</v>
      </c>
      <c r="E43" s="65">
        <v>0</v>
      </c>
      <c r="F43" s="65">
        <v>0</v>
      </c>
      <c r="G43" s="65">
        <v>0</v>
      </c>
      <c r="H43" s="65">
        <v>0</v>
      </c>
      <c r="I43" s="7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75">
        <v>60</v>
      </c>
      <c r="R43" s="82">
        <v>0</v>
      </c>
      <c r="S43" s="76">
        <v>0</v>
      </c>
      <c r="T43" s="76">
        <v>0</v>
      </c>
      <c r="U43" s="79">
        <v>0</v>
      </c>
      <c r="V43" s="76">
        <v>10</v>
      </c>
      <c r="W43" s="76">
        <v>0</v>
      </c>
      <c r="X43" s="79">
        <v>0</v>
      </c>
      <c r="Y43" s="79">
        <v>0</v>
      </c>
      <c r="Z43" s="79">
        <v>0</v>
      </c>
      <c r="AA43" s="76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53">
        <v>0</v>
      </c>
      <c r="AM43" s="52">
        <f>ROUND(((Q43/31)*10),0)</f>
        <v>19</v>
      </c>
      <c r="AN43" s="53">
        <v>0</v>
      </c>
      <c r="AO43" s="46" t="s">
        <v>38</v>
      </c>
      <c r="AP43" s="52">
        <f>ROUND(((AR43/31)*21),0)</f>
        <v>3</v>
      </c>
      <c r="AQ43" s="53">
        <v>0</v>
      </c>
      <c r="AR43" s="52">
        <v>5</v>
      </c>
      <c r="AS43" s="19">
        <f t="shared" si="17"/>
        <v>0</v>
      </c>
      <c r="AT43" s="53">
        <v>0</v>
      </c>
      <c r="AU43" s="54">
        <v>5</v>
      </c>
      <c r="AV43" s="54">
        <v>5</v>
      </c>
      <c r="AW43" s="54">
        <v>5</v>
      </c>
      <c r="AX43" s="54">
        <v>5</v>
      </c>
      <c r="AY43" s="54">
        <v>5</v>
      </c>
      <c r="AZ43" s="54">
        <v>5</v>
      </c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</row>
    <row r="44" spans="1:71" x14ac:dyDescent="0.2">
      <c r="A44" s="46" t="s">
        <v>39</v>
      </c>
      <c r="B44" s="74">
        <v>60</v>
      </c>
      <c r="C44" s="49">
        <v>0</v>
      </c>
      <c r="D44" s="75">
        <v>60</v>
      </c>
      <c r="E44" s="49">
        <v>20</v>
      </c>
      <c r="F44" s="49">
        <v>22</v>
      </c>
      <c r="G44" s="49">
        <v>42</v>
      </c>
      <c r="H44" s="49">
        <v>31</v>
      </c>
      <c r="I44" s="79">
        <v>33</v>
      </c>
      <c r="J44" s="49">
        <v>29</v>
      </c>
      <c r="K44" s="49">
        <v>24</v>
      </c>
      <c r="L44" s="49">
        <v>72</v>
      </c>
      <c r="M44" s="49">
        <v>72</v>
      </c>
      <c r="N44" s="49">
        <v>84</v>
      </c>
      <c r="O44" s="49">
        <v>88</v>
      </c>
      <c r="P44" s="49">
        <v>88</v>
      </c>
      <c r="Q44" s="75">
        <v>60</v>
      </c>
      <c r="R44" s="82">
        <v>88</v>
      </c>
      <c r="S44" s="76">
        <v>80</v>
      </c>
      <c r="T44" s="76">
        <v>108</v>
      </c>
      <c r="U44" s="79">
        <v>80</v>
      </c>
      <c r="V44" s="76">
        <v>110</v>
      </c>
      <c r="W44" s="76">
        <v>154</v>
      </c>
      <c r="X44" s="79">
        <v>147</v>
      </c>
      <c r="Y44" s="79">
        <v>161</v>
      </c>
      <c r="Z44" s="79">
        <v>140</v>
      </c>
      <c r="AA44" s="76">
        <v>147</v>
      </c>
      <c r="AB44" s="79">
        <v>140</v>
      </c>
      <c r="AC44" s="79">
        <v>140</v>
      </c>
      <c r="AD44" s="79">
        <v>154</v>
      </c>
      <c r="AE44" s="79">
        <v>140</v>
      </c>
      <c r="AF44" s="79">
        <v>120</v>
      </c>
      <c r="AG44" s="79">
        <v>72</v>
      </c>
      <c r="AH44" s="79">
        <v>68</v>
      </c>
      <c r="AI44" s="79">
        <v>64</v>
      </c>
      <c r="AJ44" s="79">
        <v>133</v>
      </c>
      <c r="AK44" s="79">
        <v>68</v>
      </c>
      <c r="AL44" s="53">
        <v>68</v>
      </c>
      <c r="AM44" s="52">
        <f>ROUNDDOWN(((Q44/31)*10),0)</f>
        <v>19</v>
      </c>
      <c r="AN44" s="53">
        <v>28</v>
      </c>
      <c r="AO44" s="46" t="s">
        <v>39</v>
      </c>
      <c r="AP44" s="52">
        <f>ROUND(((AR44/31)*21),0)</f>
        <v>54</v>
      </c>
      <c r="AQ44" s="53">
        <v>48</v>
      </c>
      <c r="AR44" s="52">
        <v>80</v>
      </c>
      <c r="AS44" s="19">
        <f t="shared" si="17"/>
        <v>76</v>
      </c>
      <c r="AT44" s="53">
        <v>102</v>
      </c>
      <c r="AU44" s="54">
        <v>168</v>
      </c>
      <c r="AV44" s="54">
        <v>114</v>
      </c>
      <c r="AW44" s="54">
        <v>108</v>
      </c>
      <c r="AX44" s="54">
        <v>114</v>
      </c>
      <c r="AY44" s="54">
        <v>114</v>
      </c>
      <c r="AZ44" s="54">
        <v>96</v>
      </c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</row>
    <row r="45" spans="1:71" x14ac:dyDescent="0.2">
      <c r="A45" s="46" t="s">
        <v>40</v>
      </c>
      <c r="B45" s="74">
        <v>200</v>
      </c>
      <c r="C45" s="65">
        <v>6</v>
      </c>
      <c r="D45" s="75">
        <v>200</v>
      </c>
      <c r="E45" s="65">
        <v>81</v>
      </c>
      <c r="F45" s="65">
        <v>88</v>
      </c>
      <c r="G45" s="65">
        <v>93</v>
      </c>
      <c r="H45" s="65">
        <v>46</v>
      </c>
      <c r="I45" s="79">
        <v>78</v>
      </c>
      <c r="J45" s="49">
        <v>69</v>
      </c>
      <c r="K45" s="49">
        <v>38</v>
      </c>
      <c r="L45" s="49">
        <v>285</v>
      </c>
      <c r="M45" s="49">
        <v>280</v>
      </c>
      <c r="N45" s="49">
        <v>212</v>
      </c>
      <c r="O45" s="49">
        <v>312</v>
      </c>
      <c r="P45" s="49">
        <v>234</v>
      </c>
      <c r="Q45" s="75">
        <v>200</v>
      </c>
      <c r="R45" s="82">
        <v>278</v>
      </c>
      <c r="S45" s="76">
        <v>256</v>
      </c>
      <c r="T45" s="76">
        <v>298</v>
      </c>
      <c r="U45" s="79">
        <v>256</v>
      </c>
      <c r="V45" s="76">
        <v>276</v>
      </c>
      <c r="W45" s="76">
        <v>276</v>
      </c>
      <c r="X45" s="79">
        <v>278</v>
      </c>
      <c r="Y45" s="79">
        <v>278</v>
      </c>
      <c r="Z45" s="79">
        <v>276</v>
      </c>
      <c r="AA45" s="76">
        <v>278</v>
      </c>
      <c r="AB45" s="79">
        <v>256</v>
      </c>
      <c r="AC45" s="79">
        <v>254</v>
      </c>
      <c r="AD45" s="79">
        <v>278</v>
      </c>
      <c r="AE45" s="79">
        <v>256</v>
      </c>
      <c r="AF45" s="79">
        <v>256</v>
      </c>
      <c r="AG45" s="79">
        <v>200</v>
      </c>
      <c r="AH45" s="79">
        <v>213</v>
      </c>
      <c r="AI45" s="79">
        <v>200</v>
      </c>
      <c r="AJ45" s="79">
        <v>225</v>
      </c>
      <c r="AK45" s="79">
        <v>225</v>
      </c>
      <c r="AL45" s="53">
        <v>225</v>
      </c>
      <c r="AM45" s="52">
        <f t="shared" ref="AM45:AM58" si="18">ROUND(((Q45/31)*10),0)</f>
        <v>65</v>
      </c>
      <c r="AN45" s="53">
        <v>50</v>
      </c>
      <c r="AO45" s="46" t="s">
        <v>40</v>
      </c>
      <c r="AP45" s="52">
        <f>ROUND(((AR45/31)*21),0)</f>
        <v>102</v>
      </c>
      <c r="AQ45" s="53">
        <v>150</v>
      </c>
      <c r="AR45" s="52">
        <v>150</v>
      </c>
      <c r="AS45" s="19">
        <f t="shared" si="17"/>
        <v>200</v>
      </c>
      <c r="AT45" s="53">
        <v>165</v>
      </c>
      <c r="AU45" s="54">
        <v>200</v>
      </c>
      <c r="AV45" s="54">
        <v>200</v>
      </c>
      <c r="AW45" s="54">
        <v>200</v>
      </c>
      <c r="AX45" s="54">
        <v>270</v>
      </c>
      <c r="AY45" s="54">
        <v>176</v>
      </c>
      <c r="AZ45" s="54">
        <v>176</v>
      </c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</row>
    <row r="46" spans="1:71" ht="15" hidden="1" x14ac:dyDescent="0.25">
      <c r="A46" s="46" t="s">
        <v>41</v>
      </c>
      <c r="B46" s="74">
        <v>600</v>
      </c>
      <c r="C46" s="65">
        <v>8</v>
      </c>
      <c r="D46" s="75">
        <v>600</v>
      </c>
      <c r="E46" s="65">
        <v>42</v>
      </c>
      <c r="F46" s="65">
        <v>153</v>
      </c>
      <c r="G46" s="65">
        <v>171</v>
      </c>
      <c r="H46" s="65">
        <v>112</v>
      </c>
      <c r="I46" s="79">
        <v>339</v>
      </c>
      <c r="J46" s="49">
        <v>142</v>
      </c>
      <c r="K46" s="49">
        <v>147</v>
      </c>
      <c r="L46" s="49">
        <v>920</v>
      </c>
      <c r="M46" s="49">
        <v>880</v>
      </c>
      <c r="N46" s="49">
        <v>840</v>
      </c>
      <c r="O46" s="49">
        <v>888</v>
      </c>
      <c r="P46" s="49">
        <v>880</v>
      </c>
      <c r="Q46" s="75">
        <v>600</v>
      </c>
      <c r="R46" s="82">
        <v>1100</v>
      </c>
      <c r="S46" s="76">
        <v>1000</v>
      </c>
      <c r="T46" s="76">
        <v>1150</v>
      </c>
      <c r="U46" s="79">
        <v>1000</v>
      </c>
      <c r="V46" s="76">
        <v>880</v>
      </c>
      <c r="W46" s="76">
        <v>1100</v>
      </c>
      <c r="X46" s="79">
        <v>1050</v>
      </c>
      <c r="Y46" s="79">
        <v>1150</v>
      </c>
      <c r="Z46" s="79">
        <v>1000</v>
      </c>
      <c r="AA46" s="76">
        <v>1050</v>
      </c>
      <c r="AB46" s="79">
        <v>1000</v>
      </c>
      <c r="AC46" s="79">
        <v>1000</v>
      </c>
      <c r="AD46" s="79">
        <v>660</v>
      </c>
      <c r="AE46" s="79">
        <v>600</v>
      </c>
      <c r="AF46" s="79">
        <v>600</v>
      </c>
      <c r="AG46" s="79">
        <v>660</v>
      </c>
      <c r="AH46" s="79">
        <v>660</v>
      </c>
      <c r="AI46" s="79">
        <v>600</v>
      </c>
      <c r="AJ46" s="79">
        <v>690</v>
      </c>
      <c r="AK46" s="79">
        <v>660</v>
      </c>
      <c r="AL46" s="53">
        <v>630</v>
      </c>
      <c r="AM46" s="52">
        <f t="shared" si="18"/>
        <v>194</v>
      </c>
      <c r="AN46" s="53">
        <v>240</v>
      </c>
      <c r="AO46" s="34"/>
      <c r="AP46" s="34"/>
      <c r="AQ46" s="33"/>
      <c r="AR46" s="34"/>
      <c r="AS46" s="19" t="str">
        <f t="shared" si="17"/>
        <v/>
      </c>
      <c r="AT46" s="84"/>
      <c r="AU46" s="35"/>
      <c r="AV46" s="35"/>
      <c r="AW46" s="35"/>
      <c r="AX46" s="35"/>
      <c r="AY46" s="35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</row>
    <row r="47" spans="1:71" x14ac:dyDescent="0.2">
      <c r="A47" s="46" t="s">
        <v>42</v>
      </c>
      <c r="B47" s="74">
        <v>40</v>
      </c>
      <c r="C47" s="49">
        <v>0</v>
      </c>
      <c r="D47" s="75">
        <v>40</v>
      </c>
      <c r="E47" s="49">
        <v>0</v>
      </c>
      <c r="F47" s="49">
        <v>0</v>
      </c>
      <c r="G47" s="49">
        <v>2</v>
      </c>
      <c r="H47" s="49">
        <v>4</v>
      </c>
      <c r="I47" s="79">
        <v>0</v>
      </c>
      <c r="J47" s="49">
        <v>3</v>
      </c>
      <c r="K47" s="49">
        <v>0</v>
      </c>
      <c r="L47" s="49">
        <v>138</v>
      </c>
      <c r="M47" s="49">
        <v>132</v>
      </c>
      <c r="N47" s="49">
        <v>120</v>
      </c>
      <c r="O47" s="49">
        <v>132</v>
      </c>
      <c r="P47" s="49">
        <v>132</v>
      </c>
      <c r="Q47" s="75">
        <v>40</v>
      </c>
      <c r="R47" s="82">
        <v>132</v>
      </c>
      <c r="S47" s="76">
        <v>120</v>
      </c>
      <c r="T47" s="76">
        <v>138</v>
      </c>
      <c r="U47" s="79">
        <v>120</v>
      </c>
      <c r="V47" s="76">
        <v>88</v>
      </c>
      <c r="W47" s="76">
        <v>132</v>
      </c>
      <c r="X47" s="79">
        <v>126</v>
      </c>
      <c r="Y47" s="79">
        <v>138</v>
      </c>
      <c r="Z47" s="79">
        <v>120</v>
      </c>
      <c r="AA47" s="76">
        <v>126</v>
      </c>
      <c r="AB47" s="79">
        <v>120</v>
      </c>
      <c r="AC47" s="79">
        <v>160</v>
      </c>
      <c r="AD47" s="79">
        <v>176</v>
      </c>
      <c r="AE47" s="79">
        <v>240</v>
      </c>
      <c r="AF47" s="79">
        <v>240</v>
      </c>
      <c r="AG47" s="79">
        <v>484</v>
      </c>
      <c r="AH47" s="79">
        <v>484</v>
      </c>
      <c r="AI47" s="79">
        <v>240</v>
      </c>
      <c r="AJ47" s="79">
        <v>276</v>
      </c>
      <c r="AK47" s="79">
        <v>264</v>
      </c>
      <c r="AL47" s="53">
        <v>252</v>
      </c>
      <c r="AM47" s="52">
        <f t="shared" si="18"/>
        <v>13</v>
      </c>
      <c r="AN47" s="53">
        <v>96</v>
      </c>
      <c r="AO47" s="46" t="s">
        <v>42</v>
      </c>
      <c r="AP47" s="52">
        <f>ROUND(((AR47/31)*21),0)</f>
        <v>14</v>
      </c>
      <c r="AQ47" s="53">
        <v>180</v>
      </c>
      <c r="AR47" s="52">
        <v>20</v>
      </c>
      <c r="AS47" s="19">
        <f t="shared" si="17"/>
        <v>276</v>
      </c>
      <c r="AT47" s="53">
        <v>190</v>
      </c>
      <c r="AU47" s="54">
        <v>84</v>
      </c>
      <c r="AV47" s="54">
        <v>87</v>
      </c>
      <c r="AW47" s="54">
        <v>40</v>
      </c>
      <c r="AX47" s="54">
        <v>42</v>
      </c>
      <c r="AY47" s="54">
        <v>40</v>
      </c>
      <c r="AZ47" s="50">
        <v>42</v>
      </c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</row>
    <row r="48" spans="1:71" x14ac:dyDescent="0.2">
      <c r="A48" s="46" t="s">
        <v>43</v>
      </c>
      <c r="B48" s="74">
        <v>100</v>
      </c>
      <c r="C48" s="65">
        <v>1</v>
      </c>
      <c r="D48" s="75">
        <v>100</v>
      </c>
      <c r="E48" s="65">
        <v>36</v>
      </c>
      <c r="F48" s="65">
        <v>54</v>
      </c>
      <c r="G48" s="65">
        <v>71</v>
      </c>
      <c r="H48" s="65">
        <v>70</v>
      </c>
      <c r="I48" s="79">
        <v>69</v>
      </c>
      <c r="J48" s="49">
        <v>61</v>
      </c>
      <c r="K48" s="49">
        <v>33</v>
      </c>
      <c r="L48" s="49">
        <v>180</v>
      </c>
      <c r="M48" s="49">
        <v>180</v>
      </c>
      <c r="N48" s="49">
        <v>126</v>
      </c>
      <c r="O48" s="49">
        <v>154</v>
      </c>
      <c r="P48" s="49">
        <v>132</v>
      </c>
      <c r="Q48" s="75">
        <v>100</v>
      </c>
      <c r="R48" s="82">
        <v>154</v>
      </c>
      <c r="S48" s="76">
        <v>140</v>
      </c>
      <c r="T48" s="76">
        <v>161</v>
      </c>
      <c r="U48" s="79">
        <v>200</v>
      </c>
      <c r="V48" s="76">
        <v>258</v>
      </c>
      <c r="W48" s="76">
        <v>418</v>
      </c>
      <c r="X48" s="79">
        <v>399</v>
      </c>
      <c r="Y48" s="79">
        <v>276</v>
      </c>
      <c r="Z48" s="79">
        <v>240</v>
      </c>
      <c r="AA48" s="76">
        <v>252</v>
      </c>
      <c r="AB48" s="79">
        <v>240</v>
      </c>
      <c r="AC48" s="79">
        <v>240</v>
      </c>
      <c r="AD48" s="79">
        <v>264</v>
      </c>
      <c r="AE48" s="79">
        <v>240</v>
      </c>
      <c r="AF48" s="79">
        <v>240</v>
      </c>
      <c r="AG48" s="79">
        <v>108</v>
      </c>
      <c r="AH48" s="79">
        <v>119</v>
      </c>
      <c r="AI48" s="79">
        <v>226</v>
      </c>
      <c r="AJ48" s="79">
        <v>233</v>
      </c>
      <c r="AK48" s="79">
        <v>192</v>
      </c>
      <c r="AL48" s="53">
        <v>136</v>
      </c>
      <c r="AM48" s="52">
        <f t="shared" si="18"/>
        <v>32</v>
      </c>
      <c r="AN48" s="53">
        <v>56</v>
      </c>
      <c r="AO48" s="46" t="s">
        <v>43</v>
      </c>
      <c r="AP48" s="52">
        <f>ROUND(((AR48/31)*21),0)</f>
        <v>68</v>
      </c>
      <c r="AQ48" s="53">
        <v>96</v>
      </c>
      <c r="AR48" s="52">
        <v>100</v>
      </c>
      <c r="AS48" s="19">
        <f t="shared" si="17"/>
        <v>152</v>
      </c>
      <c r="AT48" s="53">
        <v>153</v>
      </c>
      <c r="AU48" s="54">
        <v>210</v>
      </c>
      <c r="AV48" s="54">
        <v>171</v>
      </c>
      <c r="AW48" s="54">
        <v>162</v>
      </c>
      <c r="AX48" s="54">
        <v>171</v>
      </c>
      <c r="AY48" s="54">
        <v>171</v>
      </c>
      <c r="AZ48" s="54">
        <v>144</v>
      </c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</row>
    <row r="49" spans="1:71" x14ac:dyDescent="0.2">
      <c r="A49" s="46" t="s">
        <v>44</v>
      </c>
      <c r="B49" s="74">
        <v>100</v>
      </c>
      <c r="C49" s="65">
        <v>0</v>
      </c>
      <c r="D49" s="75">
        <v>100</v>
      </c>
      <c r="E49" s="65">
        <v>0</v>
      </c>
      <c r="F49" s="65">
        <v>0</v>
      </c>
      <c r="G49" s="65">
        <v>0</v>
      </c>
      <c r="H49" s="65">
        <v>0</v>
      </c>
      <c r="I49" s="7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75">
        <v>100</v>
      </c>
      <c r="R49" s="82">
        <v>0</v>
      </c>
      <c r="S49" s="76">
        <v>0</v>
      </c>
      <c r="T49" s="76">
        <v>0</v>
      </c>
      <c r="U49" s="79">
        <v>0</v>
      </c>
      <c r="V49" s="76">
        <v>0</v>
      </c>
      <c r="W49" s="76">
        <v>0</v>
      </c>
      <c r="X49" s="79">
        <v>0</v>
      </c>
      <c r="Y49" s="79">
        <v>0</v>
      </c>
      <c r="Z49" s="79">
        <v>0</v>
      </c>
      <c r="AA49" s="76">
        <v>0</v>
      </c>
      <c r="AB49" s="79">
        <v>10</v>
      </c>
      <c r="AC49" s="79">
        <v>115</v>
      </c>
      <c r="AD49" s="79">
        <v>110</v>
      </c>
      <c r="AE49" s="79">
        <v>100</v>
      </c>
      <c r="AF49" s="79">
        <v>100</v>
      </c>
      <c r="AG49" s="79">
        <v>100</v>
      </c>
      <c r="AH49" s="79">
        <v>100</v>
      </c>
      <c r="AI49" s="79">
        <v>104</v>
      </c>
      <c r="AJ49" s="79">
        <v>116</v>
      </c>
      <c r="AK49" s="79">
        <v>118</v>
      </c>
      <c r="AL49" s="53">
        <v>100</v>
      </c>
      <c r="AM49" s="52">
        <f t="shared" si="18"/>
        <v>32</v>
      </c>
      <c r="AN49" s="53">
        <v>50</v>
      </c>
      <c r="AO49" s="46" t="s">
        <v>44</v>
      </c>
      <c r="AP49" s="52">
        <f>ROUND(((AR49/31)*21),0)</f>
        <v>7</v>
      </c>
      <c r="AQ49" s="53">
        <v>75</v>
      </c>
      <c r="AR49" s="52">
        <v>10</v>
      </c>
      <c r="AS49" s="19">
        <f t="shared" si="17"/>
        <v>125</v>
      </c>
      <c r="AT49" s="53">
        <v>16</v>
      </c>
      <c r="AU49" s="54">
        <v>18</v>
      </c>
      <c r="AV49" s="54">
        <v>18</v>
      </c>
      <c r="AW49" s="54">
        <v>16</v>
      </c>
      <c r="AX49" s="54">
        <v>16</v>
      </c>
      <c r="AY49" s="54">
        <v>18</v>
      </c>
      <c r="AZ49" s="54">
        <v>12</v>
      </c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</row>
    <row r="50" spans="1:71" ht="15" hidden="1" x14ac:dyDescent="0.25">
      <c r="A50" s="46" t="s">
        <v>45</v>
      </c>
      <c r="B50" s="74">
        <v>100</v>
      </c>
      <c r="C50" s="49">
        <v>0</v>
      </c>
      <c r="D50" s="75">
        <v>100</v>
      </c>
      <c r="E50" s="49">
        <v>0</v>
      </c>
      <c r="F50" s="49">
        <v>0</v>
      </c>
      <c r="G50" s="49">
        <v>0</v>
      </c>
      <c r="H50" s="49">
        <v>0</v>
      </c>
      <c r="I50" s="7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75">
        <v>100</v>
      </c>
      <c r="R50" s="82">
        <v>0</v>
      </c>
      <c r="S50" s="76">
        <v>0</v>
      </c>
      <c r="T50" s="76">
        <v>0</v>
      </c>
      <c r="U50" s="79">
        <v>0</v>
      </c>
      <c r="V50" s="76">
        <v>0</v>
      </c>
      <c r="W50" s="76">
        <v>0</v>
      </c>
      <c r="X50" s="79">
        <v>0</v>
      </c>
      <c r="Y50" s="79">
        <v>0</v>
      </c>
      <c r="Z50" s="79">
        <v>0</v>
      </c>
      <c r="AA50" s="76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53">
        <v>0</v>
      </c>
      <c r="AM50" s="52">
        <f t="shared" si="18"/>
        <v>32</v>
      </c>
      <c r="AN50" s="53">
        <v>0</v>
      </c>
      <c r="AO50" s="34"/>
      <c r="AP50" s="34"/>
      <c r="AQ50" s="33"/>
      <c r="AR50" s="34"/>
      <c r="AS50" s="19" t="str">
        <f t="shared" si="17"/>
        <v/>
      </c>
      <c r="AT50" s="84"/>
      <c r="AU50" s="35"/>
      <c r="AV50" s="35"/>
      <c r="AW50" s="35"/>
      <c r="AX50" s="35"/>
      <c r="AY50" s="35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</row>
    <row r="51" spans="1:71" x14ac:dyDescent="0.2">
      <c r="A51" s="46" t="s">
        <v>46</v>
      </c>
      <c r="B51" s="74">
        <v>20</v>
      </c>
      <c r="C51" s="65">
        <v>0</v>
      </c>
      <c r="D51" s="75">
        <v>20</v>
      </c>
      <c r="E51" s="65">
        <v>3</v>
      </c>
      <c r="F51" s="65">
        <v>7</v>
      </c>
      <c r="G51" s="65">
        <v>17</v>
      </c>
      <c r="H51" s="65">
        <v>5</v>
      </c>
      <c r="I51" s="79">
        <v>6</v>
      </c>
      <c r="J51" s="49">
        <v>19</v>
      </c>
      <c r="K51" s="49">
        <v>22</v>
      </c>
      <c r="L51" s="49">
        <v>54</v>
      </c>
      <c r="M51" s="49">
        <v>52</v>
      </c>
      <c r="N51" s="49">
        <v>52</v>
      </c>
      <c r="O51" s="49">
        <v>52</v>
      </c>
      <c r="P51" s="49">
        <v>54</v>
      </c>
      <c r="Q51" s="75">
        <v>20</v>
      </c>
      <c r="R51" s="82">
        <v>52</v>
      </c>
      <c r="S51" s="76">
        <v>48</v>
      </c>
      <c r="T51" s="76">
        <v>54</v>
      </c>
      <c r="U51" s="79">
        <v>50</v>
      </c>
      <c r="V51" s="76">
        <v>27</v>
      </c>
      <c r="W51" s="76">
        <v>52</v>
      </c>
      <c r="X51" s="79">
        <v>52</v>
      </c>
      <c r="Y51" s="79">
        <v>27</v>
      </c>
      <c r="Z51" s="79">
        <v>25</v>
      </c>
      <c r="AA51" s="76">
        <v>25</v>
      </c>
      <c r="AB51" s="79">
        <v>48</v>
      </c>
      <c r="AC51" s="79">
        <v>50</v>
      </c>
      <c r="AD51" s="79">
        <v>52</v>
      </c>
      <c r="AE51" s="79">
        <v>48</v>
      </c>
      <c r="AF51" s="79">
        <v>50</v>
      </c>
      <c r="AG51" s="79">
        <v>44</v>
      </c>
      <c r="AH51" s="79">
        <v>20</v>
      </c>
      <c r="AI51" s="79">
        <v>40</v>
      </c>
      <c r="AJ51" s="79">
        <v>20</v>
      </c>
      <c r="AK51" s="79">
        <v>20</v>
      </c>
      <c r="AL51" s="53">
        <v>20</v>
      </c>
      <c r="AM51" s="52">
        <f t="shared" si="18"/>
        <v>6</v>
      </c>
      <c r="AN51" s="53">
        <v>4</v>
      </c>
      <c r="AO51" s="46" t="s">
        <v>46</v>
      </c>
      <c r="AP51" s="52">
        <f t="shared" ref="AP51:AP58" si="19">ROUND(((AR51/31)*21),0)</f>
        <v>14</v>
      </c>
      <c r="AQ51" s="53">
        <v>16</v>
      </c>
      <c r="AR51" s="52">
        <v>20</v>
      </c>
      <c r="AS51" s="19">
        <f t="shared" si="17"/>
        <v>20</v>
      </c>
      <c r="AT51" s="53">
        <v>38</v>
      </c>
      <c r="AU51" s="54">
        <v>50</v>
      </c>
      <c r="AV51" s="54">
        <v>52</v>
      </c>
      <c r="AW51" s="54">
        <v>48</v>
      </c>
      <c r="AX51" s="54">
        <v>52</v>
      </c>
      <c r="AY51" s="54">
        <v>48</v>
      </c>
      <c r="AZ51" s="50">
        <v>52</v>
      </c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</row>
    <row r="52" spans="1:71" s="83" customFormat="1" x14ac:dyDescent="0.2">
      <c r="A52" s="46" t="s">
        <v>47</v>
      </c>
      <c r="B52" s="74">
        <v>20</v>
      </c>
      <c r="C52" s="65">
        <v>0</v>
      </c>
      <c r="D52" s="75">
        <v>20</v>
      </c>
      <c r="E52" s="65">
        <v>3</v>
      </c>
      <c r="F52" s="65">
        <v>6</v>
      </c>
      <c r="G52" s="65">
        <v>10</v>
      </c>
      <c r="H52" s="65">
        <v>12</v>
      </c>
      <c r="I52" s="79">
        <v>13</v>
      </c>
      <c r="J52" s="49">
        <v>18</v>
      </c>
      <c r="K52" s="49">
        <v>5</v>
      </c>
      <c r="L52" s="49">
        <v>54</v>
      </c>
      <c r="M52" s="49">
        <v>52</v>
      </c>
      <c r="N52" s="49">
        <v>52</v>
      </c>
      <c r="O52" s="49">
        <v>52</v>
      </c>
      <c r="P52" s="49">
        <v>54</v>
      </c>
      <c r="Q52" s="75">
        <v>20</v>
      </c>
      <c r="R52" s="82">
        <v>52</v>
      </c>
      <c r="S52" s="76">
        <v>48</v>
      </c>
      <c r="T52" s="76">
        <v>54</v>
      </c>
      <c r="U52" s="79">
        <v>50</v>
      </c>
      <c r="V52" s="76">
        <v>27</v>
      </c>
      <c r="W52" s="76">
        <v>52</v>
      </c>
      <c r="X52" s="79">
        <v>52</v>
      </c>
      <c r="Y52" s="79">
        <v>27</v>
      </c>
      <c r="Z52" s="79">
        <v>25</v>
      </c>
      <c r="AA52" s="76">
        <v>25</v>
      </c>
      <c r="AB52" s="79">
        <v>48</v>
      </c>
      <c r="AC52" s="79">
        <v>50</v>
      </c>
      <c r="AD52" s="79">
        <v>52</v>
      </c>
      <c r="AE52" s="79">
        <v>48</v>
      </c>
      <c r="AF52" s="79">
        <v>50</v>
      </c>
      <c r="AG52" s="79">
        <v>44</v>
      </c>
      <c r="AH52" s="79">
        <v>20</v>
      </c>
      <c r="AI52" s="79">
        <v>40</v>
      </c>
      <c r="AJ52" s="79">
        <v>20</v>
      </c>
      <c r="AK52" s="79">
        <v>20</v>
      </c>
      <c r="AL52" s="53">
        <v>20</v>
      </c>
      <c r="AM52" s="52">
        <f t="shared" si="18"/>
        <v>6</v>
      </c>
      <c r="AN52" s="53">
        <v>10</v>
      </c>
      <c r="AO52" s="46" t="s">
        <v>47</v>
      </c>
      <c r="AP52" s="52">
        <f t="shared" si="19"/>
        <v>14</v>
      </c>
      <c r="AQ52" s="53">
        <v>25</v>
      </c>
      <c r="AR52" s="52">
        <v>20</v>
      </c>
      <c r="AS52" s="19">
        <f t="shared" si="17"/>
        <v>35</v>
      </c>
      <c r="AT52" s="53">
        <v>38</v>
      </c>
      <c r="AU52" s="54">
        <v>50</v>
      </c>
      <c r="AV52" s="54">
        <v>52</v>
      </c>
      <c r="AW52" s="54">
        <v>48</v>
      </c>
      <c r="AX52" s="54">
        <v>52</v>
      </c>
      <c r="AY52" s="54">
        <v>48</v>
      </c>
      <c r="AZ52" s="54">
        <v>52</v>
      </c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</row>
    <row r="53" spans="1:71" x14ac:dyDescent="0.2">
      <c r="A53" s="46" t="s">
        <v>48</v>
      </c>
      <c r="B53" s="74">
        <v>660</v>
      </c>
      <c r="C53" s="49">
        <v>0</v>
      </c>
      <c r="D53" s="75">
        <v>660</v>
      </c>
      <c r="E53" s="49">
        <v>0</v>
      </c>
      <c r="F53" s="49">
        <v>0</v>
      </c>
      <c r="G53" s="49">
        <v>0</v>
      </c>
      <c r="H53" s="49">
        <v>0</v>
      </c>
      <c r="I53" s="7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75">
        <v>660</v>
      </c>
      <c r="R53" s="82">
        <v>0</v>
      </c>
      <c r="S53" s="76">
        <v>0</v>
      </c>
      <c r="T53" s="76">
        <v>0</v>
      </c>
      <c r="U53" s="79">
        <v>0</v>
      </c>
      <c r="V53" s="76">
        <v>660</v>
      </c>
      <c r="W53" s="76">
        <v>880</v>
      </c>
      <c r="X53" s="79">
        <v>840</v>
      </c>
      <c r="Y53" s="79">
        <v>920</v>
      </c>
      <c r="Z53" s="79">
        <v>800</v>
      </c>
      <c r="AA53" s="76">
        <v>840</v>
      </c>
      <c r="AB53" s="79">
        <v>800</v>
      </c>
      <c r="AC53" s="79">
        <v>800</v>
      </c>
      <c r="AD53" s="79">
        <v>880</v>
      </c>
      <c r="AE53" s="79">
        <v>800</v>
      </c>
      <c r="AF53" s="79">
        <v>800</v>
      </c>
      <c r="AG53" s="79">
        <v>880</v>
      </c>
      <c r="AH53" s="79">
        <v>726</v>
      </c>
      <c r="AI53" s="79">
        <v>700</v>
      </c>
      <c r="AJ53" s="79">
        <v>805</v>
      </c>
      <c r="AK53" s="79">
        <v>770</v>
      </c>
      <c r="AL53" s="53">
        <v>735</v>
      </c>
      <c r="AM53" s="52">
        <f t="shared" si="18"/>
        <v>213</v>
      </c>
      <c r="AN53" s="53">
        <v>280</v>
      </c>
      <c r="AO53" s="46" t="s">
        <v>48</v>
      </c>
      <c r="AP53" s="52">
        <f t="shared" si="19"/>
        <v>34</v>
      </c>
      <c r="AQ53" s="53">
        <v>525</v>
      </c>
      <c r="AR53" s="52">
        <v>50</v>
      </c>
      <c r="AS53" s="19">
        <f t="shared" si="17"/>
        <v>805</v>
      </c>
      <c r="AT53" s="53">
        <v>60</v>
      </c>
      <c r="AU53" s="54">
        <v>150</v>
      </c>
      <c r="AV53" s="54">
        <v>120</v>
      </c>
      <c r="AW53" s="54">
        <v>120</v>
      </c>
      <c r="AX53" s="54">
        <v>180</v>
      </c>
      <c r="AY53" s="54">
        <v>160</v>
      </c>
      <c r="AZ53" s="54">
        <v>160</v>
      </c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</row>
    <row r="54" spans="1:71" x14ac:dyDescent="0.2">
      <c r="A54" s="46" t="s">
        <v>49</v>
      </c>
      <c r="B54" s="74">
        <v>2400</v>
      </c>
      <c r="C54" s="65">
        <v>92</v>
      </c>
      <c r="D54" s="75">
        <v>2400</v>
      </c>
      <c r="E54" s="65">
        <v>123</v>
      </c>
      <c r="F54" s="65">
        <v>255</v>
      </c>
      <c r="G54" s="65">
        <v>345</v>
      </c>
      <c r="H54" s="65">
        <v>343</v>
      </c>
      <c r="I54" s="79">
        <v>752</v>
      </c>
      <c r="J54" s="49">
        <v>542</v>
      </c>
      <c r="K54" s="49">
        <v>465</v>
      </c>
      <c r="L54" s="49">
        <v>2990</v>
      </c>
      <c r="M54" s="49">
        <v>2860</v>
      </c>
      <c r="N54" s="49">
        <v>2730</v>
      </c>
      <c r="O54" s="49">
        <v>2860</v>
      </c>
      <c r="P54" s="49">
        <v>2860</v>
      </c>
      <c r="Q54" s="75">
        <v>2400</v>
      </c>
      <c r="R54" s="82">
        <v>2860</v>
      </c>
      <c r="S54" s="76">
        <v>2600</v>
      </c>
      <c r="T54" s="76">
        <v>2990</v>
      </c>
      <c r="U54" s="79">
        <v>2600</v>
      </c>
      <c r="V54" s="76">
        <v>2640</v>
      </c>
      <c r="W54" s="76">
        <v>2860</v>
      </c>
      <c r="X54" s="79">
        <v>2730</v>
      </c>
      <c r="Y54" s="79">
        <v>2990</v>
      </c>
      <c r="Z54" s="79">
        <v>2600</v>
      </c>
      <c r="AA54" s="76">
        <v>2730</v>
      </c>
      <c r="AB54" s="79">
        <v>2600</v>
      </c>
      <c r="AC54" s="79">
        <v>2600</v>
      </c>
      <c r="AD54" s="79">
        <v>2860</v>
      </c>
      <c r="AE54" s="79">
        <v>2600</v>
      </c>
      <c r="AF54" s="79">
        <v>2600</v>
      </c>
      <c r="AG54" s="79">
        <v>2860</v>
      </c>
      <c r="AH54" s="79">
        <v>2860</v>
      </c>
      <c r="AI54" s="79">
        <v>2900</v>
      </c>
      <c r="AJ54" s="79">
        <v>3335</v>
      </c>
      <c r="AK54" s="79">
        <v>3190</v>
      </c>
      <c r="AL54" s="53">
        <v>3045</v>
      </c>
      <c r="AM54" s="52">
        <f t="shared" si="18"/>
        <v>774</v>
      </c>
      <c r="AN54" s="53">
        <v>1160</v>
      </c>
      <c r="AO54" s="46" t="s">
        <v>49</v>
      </c>
      <c r="AP54" s="52">
        <f t="shared" si="19"/>
        <v>7</v>
      </c>
      <c r="AQ54" s="53">
        <v>2175</v>
      </c>
      <c r="AR54" s="52">
        <v>10</v>
      </c>
      <c r="AS54" s="19">
        <f t="shared" si="17"/>
        <v>3335</v>
      </c>
      <c r="AT54" s="53">
        <v>95</v>
      </c>
      <c r="AU54" s="54">
        <v>25</v>
      </c>
      <c r="AV54" s="54">
        <v>45</v>
      </c>
      <c r="AW54" s="54">
        <v>40</v>
      </c>
      <c r="AX54" s="54">
        <v>45</v>
      </c>
      <c r="AY54" s="54">
        <v>15</v>
      </c>
      <c r="AZ54" s="54">
        <v>40</v>
      </c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</row>
    <row r="55" spans="1:71" s="85" customFormat="1" x14ac:dyDescent="0.2">
      <c r="A55" s="46" t="s">
        <v>50</v>
      </c>
      <c r="B55" s="74">
        <v>600</v>
      </c>
      <c r="C55" s="65">
        <v>0</v>
      </c>
      <c r="D55" s="75">
        <v>600</v>
      </c>
      <c r="E55" s="65">
        <v>0</v>
      </c>
      <c r="F55" s="65">
        <v>5</v>
      </c>
      <c r="G55" s="65">
        <v>2</v>
      </c>
      <c r="H55" s="65">
        <v>1</v>
      </c>
      <c r="I55" s="79">
        <v>6</v>
      </c>
      <c r="J55" s="49">
        <v>45</v>
      </c>
      <c r="K55" s="49">
        <v>4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75">
        <v>600</v>
      </c>
      <c r="R55" s="82">
        <v>0</v>
      </c>
      <c r="S55" s="76">
        <v>0</v>
      </c>
      <c r="T55" s="76">
        <v>575</v>
      </c>
      <c r="U55" s="79">
        <v>700</v>
      </c>
      <c r="V55" s="76">
        <v>660</v>
      </c>
      <c r="W55" s="76">
        <v>880</v>
      </c>
      <c r="X55" s="79">
        <v>840</v>
      </c>
      <c r="Y55" s="79">
        <v>980</v>
      </c>
      <c r="Z55" s="79">
        <v>860</v>
      </c>
      <c r="AA55" s="76">
        <v>900</v>
      </c>
      <c r="AB55" s="79">
        <v>860</v>
      </c>
      <c r="AC55" s="79">
        <v>660</v>
      </c>
      <c r="AD55" s="79">
        <v>726</v>
      </c>
      <c r="AE55" s="79">
        <v>660</v>
      </c>
      <c r="AF55" s="79">
        <v>660</v>
      </c>
      <c r="AG55" s="79">
        <v>726</v>
      </c>
      <c r="AH55" s="79">
        <v>726</v>
      </c>
      <c r="AI55" s="79">
        <v>660</v>
      </c>
      <c r="AJ55" s="79">
        <v>794</v>
      </c>
      <c r="AK55" s="79">
        <v>726</v>
      </c>
      <c r="AL55" s="53">
        <v>693</v>
      </c>
      <c r="AM55" s="52">
        <f t="shared" si="18"/>
        <v>194</v>
      </c>
      <c r="AN55" s="53">
        <v>264</v>
      </c>
      <c r="AO55" s="46" t="s">
        <v>50</v>
      </c>
      <c r="AP55" s="52">
        <f t="shared" si="19"/>
        <v>339</v>
      </c>
      <c r="AQ55" s="53">
        <v>495</v>
      </c>
      <c r="AR55" s="52">
        <v>500</v>
      </c>
      <c r="AS55" s="19">
        <f t="shared" si="17"/>
        <v>759</v>
      </c>
      <c r="AT55" s="53">
        <v>570</v>
      </c>
      <c r="AU55" s="54">
        <v>750</v>
      </c>
      <c r="AV55" s="54">
        <v>704</v>
      </c>
      <c r="AW55" s="54">
        <v>640</v>
      </c>
      <c r="AX55" s="54">
        <v>714</v>
      </c>
      <c r="AY55" s="54">
        <v>660</v>
      </c>
      <c r="AZ55" s="54">
        <v>672</v>
      </c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</row>
    <row r="56" spans="1:71" s="85" customFormat="1" x14ac:dyDescent="0.2">
      <c r="A56" s="46" t="s">
        <v>51</v>
      </c>
      <c r="B56" s="74">
        <v>700</v>
      </c>
      <c r="C56" s="49">
        <v>46</v>
      </c>
      <c r="D56" s="75">
        <v>700</v>
      </c>
      <c r="E56" s="49">
        <v>103</v>
      </c>
      <c r="F56" s="49">
        <v>153</v>
      </c>
      <c r="G56" s="49">
        <v>292</v>
      </c>
      <c r="H56" s="49">
        <v>255</v>
      </c>
      <c r="I56" s="79">
        <v>211</v>
      </c>
      <c r="J56" s="49">
        <v>247</v>
      </c>
      <c r="K56" s="49">
        <v>230</v>
      </c>
      <c r="L56" s="49">
        <v>1150</v>
      </c>
      <c r="M56" s="49">
        <v>1100</v>
      </c>
      <c r="N56" s="49">
        <v>1050</v>
      </c>
      <c r="O56" s="49">
        <v>1100</v>
      </c>
      <c r="P56" s="49">
        <v>1100</v>
      </c>
      <c r="Q56" s="75">
        <v>700</v>
      </c>
      <c r="R56" s="82">
        <v>990</v>
      </c>
      <c r="S56" s="76">
        <v>900</v>
      </c>
      <c r="T56" s="76">
        <v>1035</v>
      </c>
      <c r="U56" s="79">
        <v>900</v>
      </c>
      <c r="V56" s="76">
        <v>902</v>
      </c>
      <c r="W56" s="76">
        <v>1034</v>
      </c>
      <c r="X56" s="79">
        <v>987</v>
      </c>
      <c r="Y56" s="79">
        <v>1181</v>
      </c>
      <c r="Z56" s="79">
        <v>1640</v>
      </c>
      <c r="AA56" s="76">
        <v>1717</v>
      </c>
      <c r="AB56" s="79">
        <v>1640</v>
      </c>
      <c r="AC56" s="79">
        <v>1821</v>
      </c>
      <c r="AD56" s="79">
        <v>1794</v>
      </c>
      <c r="AE56" s="79">
        <v>1640</v>
      </c>
      <c r="AF56" s="79">
        <v>1820</v>
      </c>
      <c r="AG56" s="79">
        <v>946</v>
      </c>
      <c r="AH56" s="79">
        <v>858</v>
      </c>
      <c r="AI56" s="79">
        <v>760</v>
      </c>
      <c r="AJ56" s="79">
        <v>874</v>
      </c>
      <c r="AK56" s="79">
        <v>1144</v>
      </c>
      <c r="AL56" s="53">
        <v>1092</v>
      </c>
      <c r="AM56" s="52">
        <f t="shared" si="18"/>
        <v>226</v>
      </c>
      <c r="AN56" s="53">
        <v>456</v>
      </c>
      <c r="AO56" s="46" t="s">
        <v>51</v>
      </c>
      <c r="AP56" s="52">
        <f t="shared" si="19"/>
        <v>237</v>
      </c>
      <c r="AQ56" s="53">
        <v>855</v>
      </c>
      <c r="AR56" s="52">
        <v>350</v>
      </c>
      <c r="AS56" s="19">
        <f t="shared" si="17"/>
        <v>1311</v>
      </c>
      <c r="AT56" s="53">
        <v>475</v>
      </c>
      <c r="AU56" s="54">
        <v>630</v>
      </c>
      <c r="AV56" s="54">
        <v>770</v>
      </c>
      <c r="AW56" s="54">
        <v>700</v>
      </c>
      <c r="AX56" s="54">
        <v>735</v>
      </c>
      <c r="AY56" s="54">
        <v>400</v>
      </c>
      <c r="AZ56" s="54">
        <v>420</v>
      </c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</row>
    <row r="57" spans="1:71" s="85" customFormat="1" x14ac:dyDescent="0.2">
      <c r="A57" s="46" t="s">
        <v>52</v>
      </c>
      <c r="B57" s="74">
        <v>200</v>
      </c>
      <c r="C57" s="65">
        <v>18</v>
      </c>
      <c r="D57" s="75">
        <v>200</v>
      </c>
      <c r="E57" s="65">
        <v>60</v>
      </c>
      <c r="F57" s="65">
        <v>119</v>
      </c>
      <c r="G57" s="65">
        <v>158</v>
      </c>
      <c r="H57" s="65">
        <v>126</v>
      </c>
      <c r="I57" s="79">
        <v>129</v>
      </c>
      <c r="J57" s="49">
        <v>112</v>
      </c>
      <c r="K57" s="49">
        <v>124</v>
      </c>
      <c r="L57" s="49">
        <v>345</v>
      </c>
      <c r="M57" s="49">
        <v>330</v>
      </c>
      <c r="N57" s="49">
        <v>315</v>
      </c>
      <c r="O57" s="49">
        <v>352</v>
      </c>
      <c r="P57" s="49">
        <v>352</v>
      </c>
      <c r="Q57" s="75">
        <v>200</v>
      </c>
      <c r="R57" s="82">
        <v>440</v>
      </c>
      <c r="S57" s="76">
        <v>400</v>
      </c>
      <c r="T57" s="76">
        <v>460</v>
      </c>
      <c r="U57" s="79">
        <v>400</v>
      </c>
      <c r="V57" s="76">
        <v>440</v>
      </c>
      <c r="W57" s="76">
        <v>440</v>
      </c>
      <c r="X57" s="79">
        <v>420</v>
      </c>
      <c r="Y57" s="79">
        <v>460</v>
      </c>
      <c r="Z57" s="79">
        <v>400</v>
      </c>
      <c r="AA57" s="76">
        <v>420</v>
      </c>
      <c r="AB57" s="79">
        <v>400</v>
      </c>
      <c r="AC57" s="79">
        <v>400</v>
      </c>
      <c r="AD57" s="79">
        <v>440</v>
      </c>
      <c r="AE57" s="79">
        <v>400</v>
      </c>
      <c r="AF57" s="79">
        <v>400</v>
      </c>
      <c r="AG57" s="79">
        <v>330</v>
      </c>
      <c r="AH57" s="79">
        <v>330</v>
      </c>
      <c r="AI57" s="79">
        <v>220</v>
      </c>
      <c r="AJ57" s="79">
        <v>253</v>
      </c>
      <c r="AK57" s="79">
        <v>242</v>
      </c>
      <c r="AL57" s="53">
        <v>210</v>
      </c>
      <c r="AM57" s="52">
        <f t="shared" si="18"/>
        <v>65</v>
      </c>
      <c r="AN57" s="53">
        <v>80</v>
      </c>
      <c r="AO57" s="46" t="s">
        <v>52</v>
      </c>
      <c r="AP57" s="52">
        <f t="shared" si="19"/>
        <v>135</v>
      </c>
      <c r="AQ57" s="53">
        <v>150</v>
      </c>
      <c r="AR57" s="52">
        <v>200</v>
      </c>
      <c r="AS57" s="19">
        <f t="shared" si="17"/>
        <v>230</v>
      </c>
      <c r="AT57" s="53">
        <v>285</v>
      </c>
      <c r="AU57" s="54">
        <v>420</v>
      </c>
      <c r="AV57" s="54">
        <v>440</v>
      </c>
      <c r="AW57" s="54">
        <v>400</v>
      </c>
      <c r="AX57" s="54">
        <v>420</v>
      </c>
      <c r="AY57" s="54">
        <v>240</v>
      </c>
      <c r="AZ57" s="54">
        <v>315</v>
      </c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</row>
    <row r="58" spans="1:71" s="85" customFormat="1" x14ac:dyDescent="0.2">
      <c r="A58" s="46" t="s">
        <v>53</v>
      </c>
      <c r="B58" s="74">
        <v>200</v>
      </c>
      <c r="C58" s="65">
        <v>14</v>
      </c>
      <c r="D58" s="75">
        <v>200</v>
      </c>
      <c r="E58" s="65">
        <v>6</v>
      </c>
      <c r="F58" s="65">
        <v>76</v>
      </c>
      <c r="G58" s="65">
        <v>287</v>
      </c>
      <c r="H58" s="65">
        <v>96</v>
      </c>
      <c r="I58" s="79">
        <v>201</v>
      </c>
      <c r="J58" s="49">
        <v>228</v>
      </c>
      <c r="K58" s="49">
        <v>218</v>
      </c>
      <c r="L58" s="49">
        <v>200</v>
      </c>
      <c r="M58" s="49">
        <v>200</v>
      </c>
      <c r="N58" s="49">
        <v>200</v>
      </c>
      <c r="O58" s="49">
        <v>240</v>
      </c>
      <c r="P58" s="49">
        <v>240</v>
      </c>
      <c r="Q58" s="75">
        <v>200</v>
      </c>
      <c r="R58" s="82">
        <v>240</v>
      </c>
      <c r="S58" s="76">
        <v>240</v>
      </c>
      <c r="T58" s="76">
        <v>240</v>
      </c>
      <c r="U58" s="79">
        <v>240</v>
      </c>
      <c r="V58" s="76">
        <v>240</v>
      </c>
      <c r="W58" s="76">
        <v>240</v>
      </c>
      <c r="X58" s="79">
        <v>240</v>
      </c>
      <c r="Y58" s="79">
        <v>200</v>
      </c>
      <c r="Z58" s="79">
        <v>200</v>
      </c>
      <c r="AA58" s="76">
        <v>200</v>
      </c>
      <c r="AB58" s="79">
        <v>200</v>
      </c>
      <c r="AC58" s="79">
        <v>200</v>
      </c>
      <c r="AD58" s="79">
        <v>200</v>
      </c>
      <c r="AE58" s="79">
        <v>200</v>
      </c>
      <c r="AF58" s="79">
        <v>200</v>
      </c>
      <c r="AG58" s="79">
        <v>200</v>
      </c>
      <c r="AH58" s="79">
        <v>200</v>
      </c>
      <c r="AI58" s="79">
        <v>200</v>
      </c>
      <c r="AJ58" s="79">
        <v>200</v>
      </c>
      <c r="AK58" s="79">
        <v>200</v>
      </c>
      <c r="AL58" s="53">
        <v>200</v>
      </c>
      <c r="AM58" s="52">
        <f t="shared" si="18"/>
        <v>65</v>
      </c>
      <c r="AN58" s="53">
        <v>100</v>
      </c>
      <c r="AO58" s="46" t="s">
        <v>53</v>
      </c>
      <c r="AP58" s="52">
        <f t="shared" si="19"/>
        <v>102</v>
      </c>
      <c r="AQ58" s="53">
        <v>100</v>
      </c>
      <c r="AR58" s="52">
        <v>150</v>
      </c>
      <c r="AS58" s="19">
        <f t="shared" si="17"/>
        <v>200</v>
      </c>
      <c r="AT58" s="53">
        <v>160</v>
      </c>
      <c r="AU58" s="54">
        <v>160</v>
      </c>
      <c r="AV58" s="54">
        <v>160</v>
      </c>
      <c r="AW58" s="54">
        <v>160</v>
      </c>
      <c r="AX58" s="54">
        <v>160</v>
      </c>
      <c r="AY58" s="54">
        <v>180</v>
      </c>
      <c r="AZ58" s="54">
        <v>192</v>
      </c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</row>
    <row r="59" spans="1:71" s="85" customFormat="1" x14ac:dyDescent="0.25">
      <c r="A59" s="55" t="s">
        <v>54</v>
      </c>
      <c r="B59" s="86">
        <f t="shared" ref="B59:AN59" si="20">SUM(B40:B58)</f>
        <v>6352</v>
      </c>
      <c r="C59" s="86">
        <f t="shared" si="20"/>
        <v>195</v>
      </c>
      <c r="D59" s="86">
        <f t="shared" si="20"/>
        <v>6352</v>
      </c>
      <c r="E59" s="86">
        <f t="shared" si="20"/>
        <v>558</v>
      </c>
      <c r="F59" s="86">
        <f t="shared" si="20"/>
        <v>2445</v>
      </c>
      <c r="G59" s="86">
        <f t="shared" si="20"/>
        <v>3163</v>
      </c>
      <c r="H59" s="86">
        <f t="shared" si="20"/>
        <v>2690</v>
      </c>
      <c r="I59" s="86">
        <f t="shared" si="20"/>
        <v>5295</v>
      </c>
      <c r="J59" s="86">
        <f t="shared" si="20"/>
        <v>3571</v>
      </c>
      <c r="K59" s="86">
        <f t="shared" si="20"/>
        <v>3252</v>
      </c>
      <c r="L59" s="86">
        <f t="shared" si="20"/>
        <v>7030</v>
      </c>
      <c r="M59" s="86">
        <f t="shared" si="20"/>
        <v>6792</v>
      </c>
      <c r="N59" s="86">
        <f t="shared" si="20"/>
        <v>6436</v>
      </c>
      <c r="O59" s="86">
        <f t="shared" si="20"/>
        <v>6900</v>
      </c>
      <c r="P59" s="86">
        <f t="shared" si="20"/>
        <v>6796</v>
      </c>
      <c r="Q59" s="86">
        <f t="shared" si="20"/>
        <v>6352</v>
      </c>
      <c r="R59" s="86">
        <f t="shared" si="20"/>
        <v>7196</v>
      </c>
      <c r="S59" s="86">
        <f t="shared" si="20"/>
        <v>6552</v>
      </c>
      <c r="T59" s="86">
        <f t="shared" si="20"/>
        <v>7958</v>
      </c>
      <c r="U59" s="86">
        <f t="shared" si="20"/>
        <v>7216</v>
      </c>
      <c r="V59" s="86">
        <f t="shared" si="20"/>
        <v>7978</v>
      </c>
      <c r="W59" s="86">
        <f t="shared" si="20"/>
        <v>9298</v>
      </c>
      <c r="X59" s="86">
        <f t="shared" si="20"/>
        <v>8941</v>
      </c>
      <c r="Y59" s="86">
        <f t="shared" si="20"/>
        <v>9598</v>
      </c>
      <c r="Z59" s="86">
        <f t="shared" si="20"/>
        <v>9046</v>
      </c>
      <c r="AA59" s="86">
        <f t="shared" si="20"/>
        <v>9460</v>
      </c>
      <c r="AB59" s="86">
        <f t="shared" si="20"/>
        <v>9082</v>
      </c>
      <c r="AC59" s="86">
        <f t="shared" si="20"/>
        <v>9215</v>
      </c>
      <c r="AD59" s="86">
        <f t="shared" si="20"/>
        <v>9406</v>
      </c>
      <c r="AE59" s="86">
        <f t="shared" si="20"/>
        <v>8672</v>
      </c>
      <c r="AF59" s="86">
        <f t="shared" si="20"/>
        <v>8836</v>
      </c>
      <c r="AG59" s="86">
        <f t="shared" si="20"/>
        <v>8414</v>
      </c>
      <c r="AH59" s="86">
        <f t="shared" si="20"/>
        <v>8373</v>
      </c>
      <c r="AI59" s="86">
        <f t="shared" si="20"/>
        <v>7714</v>
      </c>
      <c r="AJ59" s="86">
        <f t="shared" si="20"/>
        <v>8799</v>
      </c>
      <c r="AK59" s="86">
        <f t="shared" si="20"/>
        <v>8634</v>
      </c>
      <c r="AL59" s="86">
        <f t="shared" si="20"/>
        <v>8206</v>
      </c>
      <c r="AM59" s="86">
        <f t="shared" si="20"/>
        <v>2049</v>
      </c>
      <c r="AN59" s="86">
        <f t="shared" si="20"/>
        <v>3214</v>
      </c>
      <c r="AO59" s="55" t="s">
        <v>54</v>
      </c>
      <c r="AP59" s="86">
        <f t="shared" ref="AP59:BS59" si="21">SUM(AP40:AP58)</f>
        <v>1151</v>
      </c>
      <c r="AQ59" s="86">
        <f t="shared" si="21"/>
        <v>4990</v>
      </c>
      <c r="AR59" s="86">
        <f t="shared" si="21"/>
        <v>1695</v>
      </c>
      <c r="AS59" s="86">
        <f t="shared" si="21"/>
        <v>7724</v>
      </c>
      <c r="AT59" s="86">
        <f t="shared" si="21"/>
        <v>2377</v>
      </c>
      <c r="AU59" s="86">
        <f t="shared" si="21"/>
        <v>2950</v>
      </c>
      <c r="AV59" s="86">
        <f t="shared" si="21"/>
        <v>2968</v>
      </c>
      <c r="AW59" s="86">
        <f t="shared" si="21"/>
        <v>2717</v>
      </c>
      <c r="AX59" s="86">
        <f t="shared" si="21"/>
        <v>3011</v>
      </c>
      <c r="AY59" s="86">
        <f t="shared" si="21"/>
        <v>2310</v>
      </c>
      <c r="AZ59" s="86">
        <f t="shared" si="21"/>
        <v>2413</v>
      </c>
      <c r="BA59" s="86">
        <f t="shared" si="21"/>
        <v>0</v>
      </c>
      <c r="BB59" s="86">
        <f t="shared" si="21"/>
        <v>0</v>
      </c>
      <c r="BC59" s="86">
        <f t="shared" si="21"/>
        <v>0</v>
      </c>
      <c r="BD59" s="86">
        <f t="shared" si="21"/>
        <v>0</v>
      </c>
      <c r="BE59" s="86">
        <f t="shared" si="21"/>
        <v>0</v>
      </c>
      <c r="BF59" s="86">
        <f t="shared" si="21"/>
        <v>0</v>
      </c>
      <c r="BG59" s="86">
        <f t="shared" si="21"/>
        <v>0</v>
      </c>
      <c r="BH59" s="86">
        <f t="shared" si="21"/>
        <v>0</v>
      </c>
      <c r="BI59" s="86">
        <f t="shared" si="21"/>
        <v>0</v>
      </c>
      <c r="BJ59" s="86">
        <f t="shared" si="21"/>
        <v>0</v>
      </c>
      <c r="BK59" s="86">
        <f t="shared" si="21"/>
        <v>0</v>
      </c>
      <c r="BL59" s="86">
        <f t="shared" si="21"/>
        <v>0</v>
      </c>
      <c r="BM59" s="86">
        <f t="shared" si="21"/>
        <v>0</v>
      </c>
      <c r="BN59" s="86">
        <f t="shared" si="21"/>
        <v>0</v>
      </c>
      <c r="BO59" s="86">
        <f t="shared" si="21"/>
        <v>0</v>
      </c>
      <c r="BP59" s="86">
        <f t="shared" si="21"/>
        <v>0</v>
      </c>
      <c r="BQ59" s="86">
        <f t="shared" si="21"/>
        <v>0</v>
      </c>
      <c r="BR59" s="86">
        <f t="shared" si="21"/>
        <v>0</v>
      </c>
      <c r="BS59" s="86">
        <f t="shared" si="21"/>
        <v>0</v>
      </c>
    </row>
    <row r="60" spans="1:71" s="85" customFormat="1" x14ac:dyDescent="0.25">
      <c r="A60" s="57"/>
      <c r="B60" s="69"/>
      <c r="C60" s="69"/>
      <c r="D60" s="69"/>
      <c r="E60" s="69"/>
      <c r="F60" s="69"/>
      <c r="G60" s="69"/>
      <c r="H60" s="70"/>
      <c r="I60" s="70"/>
      <c r="J60" s="69"/>
      <c r="K60" s="69"/>
      <c r="L60" s="69"/>
      <c r="M60" s="69"/>
      <c r="N60" s="69"/>
      <c r="O60" s="70"/>
      <c r="P60" s="69"/>
      <c r="Q60" s="69"/>
      <c r="R60" s="70"/>
      <c r="S60" s="70"/>
      <c r="T60" s="70"/>
      <c r="U60" s="69"/>
      <c r="V60" s="70"/>
      <c r="W60" s="70"/>
      <c r="X60" s="69"/>
      <c r="Y60" s="69"/>
      <c r="Z60" s="70"/>
      <c r="AA60" s="70"/>
      <c r="AB60" s="69"/>
      <c r="AC60" s="69"/>
      <c r="AD60" s="69"/>
      <c r="AE60" s="69"/>
      <c r="AF60" s="69"/>
      <c r="AG60" s="69"/>
      <c r="AH60" s="69"/>
      <c r="AI60" s="69"/>
      <c r="AJ60" s="70"/>
      <c r="AK60" s="69"/>
      <c r="AL60" s="69"/>
      <c r="AM60" s="69"/>
      <c r="AN60" s="69"/>
      <c r="AO60" s="57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</row>
    <row r="61" spans="1:71" s="85" customFormat="1" x14ac:dyDescent="0.25">
      <c r="A61" s="57"/>
      <c r="B61" s="69"/>
      <c r="C61" s="69"/>
      <c r="D61" s="69"/>
      <c r="E61" s="69"/>
      <c r="F61" s="69"/>
      <c r="G61" s="69"/>
      <c r="H61" s="70"/>
      <c r="I61" s="70"/>
      <c r="J61" s="69"/>
      <c r="K61" s="69"/>
      <c r="L61" s="69"/>
      <c r="M61" s="69"/>
      <c r="N61" s="69"/>
      <c r="O61" s="70"/>
      <c r="P61" s="69"/>
      <c r="Q61" s="69"/>
      <c r="R61" s="70"/>
      <c r="S61" s="70"/>
      <c r="T61" s="70"/>
      <c r="U61" s="69"/>
      <c r="V61" s="70"/>
      <c r="W61" s="70"/>
      <c r="X61" s="69"/>
      <c r="Y61" s="69"/>
      <c r="Z61" s="70"/>
      <c r="AA61" s="70"/>
      <c r="AB61" s="69"/>
      <c r="AC61" s="69"/>
      <c r="AD61" s="69"/>
      <c r="AE61" s="69"/>
      <c r="AF61" s="69"/>
      <c r="AG61" s="69"/>
      <c r="AH61" s="69"/>
      <c r="AI61" s="69"/>
      <c r="AJ61" s="70"/>
      <c r="AK61" s="69"/>
      <c r="AL61" s="69"/>
      <c r="AM61" s="69"/>
      <c r="AN61" s="69"/>
      <c r="AO61" s="87" t="s">
        <v>55</v>
      </c>
      <c r="AP61" s="88" t="str">
        <f>AP$10</f>
        <v>Meta Parcial</v>
      </c>
      <c r="AQ61" s="88" t="str">
        <f>AQ$10</f>
        <v>11-31-out-24</v>
      </c>
      <c r="AR61" s="89"/>
      <c r="AS61" s="44" t="e">
        <f ca="1">AS$10</f>
        <v>#NAME?</v>
      </c>
      <c r="AT61" s="44" t="e">
        <f ca="1">AT32</f>
        <v>#NAME?</v>
      </c>
      <c r="AU61" s="44" t="e">
        <f ca="1">AU32</f>
        <v>#NAME?</v>
      </c>
      <c r="AV61" s="44" t="e">
        <f ca="1">AV32</f>
        <v>#NAME?</v>
      </c>
      <c r="AW61" s="44" t="e">
        <f t="shared" ref="AW61:BS61" ca="1" si="22">AW10</f>
        <v>#NAME?</v>
      </c>
      <c r="AX61" s="44" t="e">
        <f t="shared" ca="1" si="22"/>
        <v>#NAME?</v>
      </c>
      <c r="AY61" s="44" t="e">
        <f ca="1">AY$10</f>
        <v>#NAME?</v>
      </c>
      <c r="AZ61" s="44" t="e">
        <f t="shared" ca="1" si="22"/>
        <v>#NAME?</v>
      </c>
      <c r="BA61" s="44" t="e">
        <f t="shared" ca="1" si="22"/>
        <v>#NAME?</v>
      </c>
      <c r="BB61" s="44" t="e">
        <f t="shared" ca="1" si="22"/>
        <v>#NAME?</v>
      </c>
      <c r="BC61" s="44" t="e">
        <f t="shared" ca="1" si="22"/>
        <v>#NAME?</v>
      </c>
      <c r="BD61" s="44" t="e">
        <f t="shared" ca="1" si="22"/>
        <v>#NAME?</v>
      </c>
      <c r="BE61" s="44" t="e">
        <f t="shared" ca="1" si="22"/>
        <v>#NAME?</v>
      </c>
      <c r="BF61" s="44" t="e">
        <f t="shared" ca="1" si="22"/>
        <v>#NAME?</v>
      </c>
      <c r="BG61" s="44" t="e">
        <f t="shared" ca="1" si="22"/>
        <v>#NAME?</v>
      </c>
      <c r="BH61" s="44" t="e">
        <f t="shared" ca="1" si="22"/>
        <v>#NAME?</v>
      </c>
      <c r="BI61" s="44" t="e">
        <f t="shared" ca="1" si="22"/>
        <v>#NAME?</v>
      </c>
      <c r="BJ61" s="44" t="e">
        <f t="shared" ca="1" si="22"/>
        <v>#NAME?</v>
      </c>
      <c r="BK61" s="44" t="e">
        <f t="shared" ca="1" si="22"/>
        <v>#NAME?</v>
      </c>
      <c r="BL61" s="44" t="e">
        <f t="shared" ca="1" si="22"/>
        <v>#NAME?</v>
      </c>
      <c r="BM61" s="44" t="e">
        <f t="shared" ca="1" si="22"/>
        <v>#NAME?</v>
      </c>
      <c r="BN61" s="44" t="e">
        <f t="shared" ca="1" si="22"/>
        <v>#NAME?</v>
      </c>
      <c r="BO61" s="44" t="e">
        <f t="shared" ca="1" si="22"/>
        <v>#NAME?</v>
      </c>
      <c r="BP61" s="44" t="e">
        <f t="shared" ca="1" si="22"/>
        <v>#NAME?</v>
      </c>
      <c r="BQ61" s="44" t="e">
        <f t="shared" ca="1" si="22"/>
        <v>#NAME?</v>
      </c>
      <c r="BR61" s="44" t="e">
        <f t="shared" ca="1" si="22"/>
        <v>#NAME?</v>
      </c>
      <c r="BS61" s="44" t="e">
        <f t="shared" ca="1" si="22"/>
        <v>#NAME?</v>
      </c>
    </row>
    <row r="62" spans="1:71" s="85" customFormat="1" x14ac:dyDescent="0.2">
      <c r="A62" s="57"/>
      <c r="B62" s="69"/>
      <c r="C62" s="69"/>
      <c r="D62" s="69"/>
      <c r="E62" s="69"/>
      <c r="F62" s="69"/>
      <c r="G62" s="69"/>
      <c r="H62" s="70"/>
      <c r="I62" s="70"/>
      <c r="J62" s="69"/>
      <c r="K62" s="69"/>
      <c r="L62" s="69"/>
      <c r="M62" s="69"/>
      <c r="N62" s="69"/>
      <c r="O62" s="70"/>
      <c r="P62" s="69"/>
      <c r="Q62" s="69"/>
      <c r="R62" s="70"/>
      <c r="S62" s="70"/>
      <c r="T62" s="70"/>
      <c r="U62" s="69"/>
      <c r="V62" s="70"/>
      <c r="W62" s="70"/>
      <c r="X62" s="69"/>
      <c r="Y62" s="69"/>
      <c r="Z62" s="70"/>
      <c r="AA62" s="70"/>
      <c r="AB62" s="69"/>
      <c r="AC62" s="69"/>
      <c r="AD62" s="69"/>
      <c r="AE62" s="69"/>
      <c r="AF62" s="69"/>
      <c r="AG62" s="69"/>
      <c r="AH62" s="69"/>
      <c r="AI62" s="69"/>
      <c r="AJ62" s="70"/>
      <c r="AK62" s="69"/>
      <c r="AL62" s="69"/>
      <c r="AM62" s="69"/>
      <c r="AN62" s="69"/>
      <c r="AO62" s="90" t="s">
        <v>36</v>
      </c>
      <c r="AP62" s="91">
        <f t="shared" ref="AP62:AP77" si="23">ROUND(((AR62/31)*21),0)</f>
        <v>0</v>
      </c>
      <c r="AQ62" s="92">
        <v>0</v>
      </c>
      <c r="AR62" s="93"/>
      <c r="AS62" s="19">
        <f t="shared" ref="AS62:AS77" si="24">IF(AQ62="","",(SUM(AQ62,AN62)))</f>
        <v>0</v>
      </c>
      <c r="AT62" s="48">
        <v>0</v>
      </c>
      <c r="AU62" s="50">
        <v>0</v>
      </c>
      <c r="AV62" s="50">
        <v>0</v>
      </c>
      <c r="AW62" s="79">
        <v>0</v>
      </c>
      <c r="AX62" s="79">
        <v>0</v>
      </c>
      <c r="AY62" s="79">
        <v>0</v>
      </c>
      <c r="AZ62" s="79">
        <v>0</v>
      </c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</row>
    <row r="63" spans="1:71" s="85" customFormat="1" x14ac:dyDescent="0.2">
      <c r="A63" s="57"/>
      <c r="B63" s="69"/>
      <c r="C63" s="69"/>
      <c r="D63" s="69"/>
      <c r="E63" s="69"/>
      <c r="F63" s="69"/>
      <c r="G63" s="69"/>
      <c r="H63" s="70"/>
      <c r="I63" s="70"/>
      <c r="J63" s="69"/>
      <c r="K63" s="69"/>
      <c r="L63" s="69"/>
      <c r="M63" s="69"/>
      <c r="N63" s="69"/>
      <c r="O63" s="70"/>
      <c r="P63" s="69"/>
      <c r="Q63" s="69"/>
      <c r="R63" s="70"/>
      <c r="S63" s="70"/>
      <c r="T63" s="70"/>
      <c r="U63" s="69"/>
      <c r="V63" s="70"/>
      <c r="W63" s="70"/>
      <c r="X63" s="69"/>
      <c r="Y63" s="69"/>
      <c r="Z63" s="70"/>
      <c r="AA63" s="70"/>
      <c r="AB63" s="69"/>
      <c r="AC63" s="69"/>
      <c r="AD63" s="69"/>
      <c r="AE63" s="69"/>
      <c r="AF63" s="69"/>
      <c r="AG63" s="69"/>
      <c r="AH63" s="69"/>
      <c r="AI63" s="69"/>
      <c r="AJ63" s="70"/>
      <c r="AK63" s="69"/>
      <c r="AL63" s="69"/>
      <c r="AM63" s="69"/>
      <c r="AN63" s="69"/>
      <c r="AO63" s="90" t="s">
        <v>37</v>
      </c>
      <c r="AP63" s="91">
        <f t="shared" si="23"/>
        <v>0</v>
      </c>
      <c r="AQ63" s="92">
        <v>100</v>
      </c>
      <c r="AR63" s="93"/>
      <c r="AS63" s="19">
        <f t="shared" si="24"/>
        <v>100</v>
      </c>
      <c r="AT63" s="53">
        <v>30</v>
      </c>
      <c r="AU63" s="54">
        <v>30</v>
      </c>
      <c r="AV63" s="54">
        <v>30</v>
      </c>
      <c r="AW63" s="79">
        <v>29</v>
      </c>
      <c r="AX63" s="79">
        <v>34</v>
      </c>
      <c r="AY63" s="79">
        <v>32</v>
      </c>
      <c r="AZ63" s="79">
        <v>33</v>
      </c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</row>
    <row r="64" spans="1:71" s="85" customFormat="1" x14ac:dyDescent="0.2">
      <c r="A64" s="57"/>
      <c r="B64" s="69"/>
      <c r="C64" s="69"/>
      <c r="D64" s="69"/>
      <c r="E64" s="69"/>
      <c r="F64" s="69"/>
      <c r="G64" s="69"/>
      <c r="H64" s="70"/>
      <c r="I64" s="70"/>
      <c r="J64" s="69"/>
      <c r="K64" s="69"/>
      <c r="L64" s="69"/>
      <c r="M64" s="69"/>
      <c r="N64" s="69"/>
      <c r="O64" s="70"/>
      <c r="P64" s="69"/>
      <c r="Q64" s="69"/>
      <c r="R64" s="70"/>
      <c r="S64" s="70"/>
      <c r="T64" s="70"/>
      <c r="U64" s="69"/>
      <c r="V64" s="70"/>
      <c r="W64" s="70"/>
      <c r="X64" s="69"/>
      <c r="Y64" s="69"/>
      <c r="Z64" s="70"/>
      <c r="AA64" s="70"/>
      <c r="AB64" s="69"/>
      <c r="AC64" s="69"/>
      <c r="AD64" s="69"/>
      <c r="AE64" s="69"/>
      <c r="AF64" s="69"/>
      <c r="AG64" s="69"/>
      <c r="AH64" s="69"/>
      <c r="AI64" s="69"/>
      <c r="AJ64" s="70"/>
      <c r="AK64" s="69"/>
      <c r="AL64" s="69"/>
      <c r="AM64" s="69"/>
      <c r="AN64" s="69"/>
      <c r="AO64" s="90" t="s">
        <v>38</v>
      </c>
      <c r="AP64" s="91">
        <f t="shared" si="23"/>
        <v>0</v>
      </c>
      <c r="AQ64" s="92">
        <v>0</v>
      </c>
      <c r="AR64" s="93"/>
      <c r="AS64" s="19">
        <f t="shared" si="24"/>
        <v>0</v>
      </c>
      <c r="AT64" s="53">
        <v>0</v>
      </c>
      <c r="AU64" s="54">
        <v>5</v>
      </c>
      <c r="AV64" s="54">
        <v>5</v>
      </c>
      <c r="AW64" s="79">
        <v>5</v>
      </c>
      <c r="AX64" s="79">
        <v>3</v>
      </c>
      <c r="AY64" s="79">
        <v>0</v>
      </c>
      <c r="AZ64" s="79">
        <v>3</v>
      </c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</row>
    <row r="65" spans="1:71" s="85" customFormat="1" x14ac:dyDescent="0.2">
      <c r="A65" s="57"/>
      <c r="B65" s="69"/>
      <c r="C65" s="69"/>
      <c r="D65" s="69"/>
      <c r="E65" s="69"/>
      <c r="F65" s="69"/>
      <c r="G65" s="69"/>
      <c r="H65" s="70"/>
      <c r="I65" s="70"/>
      <c r="J65" s="69"/>
      <c r="K65" s="69"/>
      <c r="L65" s="69"/>
      <c r="M65" s="69"/>
      <c r="N65" s="69"/>
      <c r="O65" s="70"/>
      <c r="P65" s="69"/>
      <c r="Q65" s="69"/>
      <c r="R65" s="70"/>
      <c r="S65" s="70"/>
      <c r="T65" s="70"/>
      <c r="U65" s="69"/>
      <c r="V65" s="70"/>
      <c r="W65" s="70"/>
      <c r="X65" s="69"/>
      <c r="Y65" s="69"/>
      <c r="Z65" s="70"/>
      <c r="AA65" s="70"/>
      <c r="AB65" s="69"/>
      <c r="AC65" s="69"/>
      <c r="AD65" s="69"/>
      <c r="AE65" s="69"/>
      <c r="AF65" s="69"/>
      <c r="AG65" s="69"/>
      <c r="AH65" s="69"/>
      <c r="AI65" s="69"/>
      <c r="AJ65" s="70"/>
      <c r="AK65" s="69"/>
      <c r="AL65" s="69"/>
      <c r="AM65" s="69"/>
      <c r="AN65" s="69"/>
      <c r="AO65" s="90" t="s">
        <v>39</v>
      </c>
      <c r="AP65" s="91">
        <f t="shared" si="23"/>
        <v>0</v>
      </c>
      <c r="AQ65" s="92">
        <v>48</v>
      </c>
      <c r="AR65" s="93"/>
      <c r="AS65" s="19">
        <f t="shared" si="24"/>
        <v>48</v>
      </c>
      <c r="AT65" s="53">
        <v>102</v>
      </c>
      <c r="AU65" s="54">
        <v>168</v>
      </c>
      <c r="AV65" s="54">
        <v>114</v>
      </c>
      <c r="AW65" s="79">
        <v>78</v>
      </c>
      <c r="AX65" s="79">
        <v>91</v>
      </c>
      <c r="AY65" s="79">
        <v>100</v>
      </c>
      <c r="AZ65" s="79">
        <v>89</v>
      </c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</row>
    <row r="66" spans="1:71" s="85" customFormat="1" x14ac:dyDescent="0.2">
      <c r="A66" s="57"/>
      <c r="B66" s="69"/>
      <c r="C66" s="69"/>
      <c r="D66" s="69"/>
      <c r="E66" s="69"/>
      <c r="F66" s="69"/>
      <c r="G66" s="69"/>
      <c r="H66" s="70"/>
      <c r="I66" s="70"/>
      <c r="J66" s="69"/>
      <c r="K66" s="69"/>
      <c r="L66" s="69"/>
      <c r="M66" s="69"/>
      <c r="N66" s="69"/>
      <c r="O66" s="70"/>
      <c r="P66" s="69"/>
      <c r="Q66" s="69"/>
      <c r="R66" s="70"/>
      <c r="S66" s="70"/>
      <c r="T66" s="70"/>
      <c r="U66" s="69"/>
      <c r="V66" s="70"/>
      <c r="W66" s="70"/>
      <c r="X66" s="69"/>
      <c r="Y66" s="69"/>
      <c r="Z66" s="70"/>
      <c r="AA66" s="70"/>
      <c r="AB66" s="69"/>
      <c r="AC66" s="69"/>
      <c r="AD66" s="69"/>
      <c r="AE66" s="69"/>
      <c r="AF66" s="69"/>
      <c r="AG66" s="69"/>
      <c r="AH66" s="69"/>
      <c r="AI66" s="69"/>
      <c r="AJ66" s="70"/>
      <c r="AK66" s="69"/>
      <c r="AL66" s="69"/>
      <c r="AM66" s="69"/>
      <c r="AN66" s="69"/>
      <c r="AO66" s="90" t="s">
        <v>40</v>
      </c>
      <c r="AP66" s="91">
        <f t="shared" si="23"/>
        <v>0</v>
      </c>
      <c r="AQ66" s="92">
        <v>150</v>
      </c>
      <c r="AR66" s="93"/>
      <c r="AS66" s="19">
        <f t="shared" si="24"/>
        <v>150</v>
      </c>
      <c r="AT66" s="53">
        <v>165</v>
      </c>
      <c r="AU66" s="54">
        <v>200</v>
      </c>
      <c r="AV66" s="54">
        <v>200</v>
      </c>
      <c r="AW66" s="79">
        <v>181</v>
      </c>
      <c r="AX66" s="79">
        <v>240</v>
      </c>
      <c r="AY66" s="79">
        <v>160</v>
      </c>
      <c r="AZ66" s="79">
        <v>150</v>
      </c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</row>
    <row r="67" spans="1:71" s="85" customFormat="1" x14ac:dyDescent="0.2">
      <c r="A67" s="57"/>
      <c r="B67" s="69"/>
      <c r="C67" s="69"/>
      <c r="D67" s="69"/>
      <c r="E67" s="69"/>
      <c r="F67" s="69"/>
      <c r="G67" s="69"/>
      <c r="H67" s="70"/>
      <c r="I67" s="70"/>
      <c r="J67" s="69"/>
      <c r="K67" s="69"/>
      <c r="L67" s="69"/>
      <c r="M67" s="69"/>
      <c r="N67" s="69"/>
      <c r="O67" s="70"/>
      <c r="P67" s="69"/>
      <c r="Q67" s="69"/>
      <c r="R67" s="70"/>
      <c r="S67" s="70"/>
      <c r="T67" s="70"/>
      <c r="U67" s="69"/>
      <c r="V67" s="70"/>
      <c r="W67" s="70"/>
      <c r="X67" s="69"/>
      <c r="Y67" s="69"/>
      <c r="Z67" s="70"/>
      <c r="AA67" s="70"/>
      <c r="AB67" s="69"/>
      <c r="AC67" s="69"/>
      <c r="AD67" s="69"/>
      <c r="AE67" s="69"/>
      <c r="AF67" s="69"/>
      <c r="AG67" s="69"/>
      <c r="AH67" s="69"/>
      <c r="AI67" s="69"/>
      <c r="AJ67" s="70"/>
      <c r="AK67" s="69"/>
      <c r="AL67" s="69"/>
      <c r="AM67" s="69"/>
      <c r="AN67" s="69"/>
      <c r="AO67" s="90" t="s">
        <v>42</v>
      </c>
      <c r="AP67" s="91">
        <f t="shared" si="23"/>
        <v>0</v>
      </c>
      <c r="AQ67" s="92">
        <v>180</v>
      </c>
      <c r="AR67" s="93"/>
      <c r="AS67" s="19">
        <f t="shared" si="24"/>
        <v>180</v>
      </c>
      <c r="AT67" s="53">
        <v>190</v>
      </c>
      <c r="AU67" s="54">
        <v>84</v>
      </c>
      <c r="AV67" s="54">
        <v>87</v>
      </c>
      <c r="AW67" s="79">
        <v>19</v>
      </c>
      <c r="AX67" s="79">
        <v>4</v>
      </c>
      <c r="AY67" s="79">
        <v>12</v>
      </c>
      <c r="AZ67" s="79">
        <v>27</v>
      </c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</row>
    <row r="68" spans="1:71" s="85" customFormat="1" x14ac:dyDescent="0.2">
      <c r="A68" s="57"/>
      <c r="B68" s="69"/>
      <c r="C68" s="69"/>
      <c r="D68" s="69"/>
      <c r="E68" s="69"/>
      <c r="F68" s="69"/>
      <c r="G68" s="69"/>
      <c r="H68" s="70"/>
      <c r="I68" s="70"/>
      <c r="J68" s="69"/>
      <c r="K68" s="69"/>
      <c r="L68" s="69"/>
      <c r="M68" s="69"/>
      <c r="N68" s="69"/>
      <c r="O68" s="70"/>
      <c r="P68" s="69"/>
      <c r="Q68" s="69"/>
      <c r="R68" s="70"/>
      <c r="S68" s="70"/>
      <c r="T68" s="70"/>
      <c r="U68" s="69"/>
      <c r="V68" s="70"/>
      <c r="W68" s="70"/>
      <c r="X68" s="69"/>
      <c r="Y68" s="69"/>
      <c r="Z68" s="70"/>
      <c r="AA68" s="70"/>
      <c r="AB68" s="69"/>
      <c r="AC68" s="69"/>
      <c r="AD68" s="69"/>
      <c r="AE68" s="69"/>
      <c r="AF68" s="69"/>
      <c r="AG68" s="69"/>
      <c r="AH68" s="69"/>
      <c r="AI68" s="69"/>
      <c r="AJ68" s="70"/>
      <c r="AK68" s="69"/>
      <c r="AL68" s="69"/>
      <c r="AM68" s="69"/>
      <c r="AN68" s="69"/>
      <c r="AO68" s="90" t="s">
        <v>43</v>
      </c>
      <c r="AP68" s="91">
        <f t="shared" si="23"/>
        <v>0</v>
      </c>
      <c r="AQ68" s="92">
        <v>96</v>
      </c>
      <c r="AR68" s="93"/>
      <c r="AS68" s="19">
        <f t="shared" si="24"/>
        <v>96</v>
      </c>
      <c r="AT68" s="53">
        <v>153</v>
      </c>
      <c r="AU68" s="54">
        <v>210</v>
      </c>
      <c r="AV68" s="54">
        <v>171</v>
      </c>
      <c r="AW68" s="79">
        <v>145</v>
      </c>
      <c r="AX68" s="79">
        <v>152</v>
      </c>
      <c r="AY68" s="79">
        <v>159</v>
      </c>
      <c r="AZ68" s="79">
        <v>131</v>
      </c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</row>
    <row r="69" spans="1:71" s="85" customFormat="1" x14ac:dyDescent="0.2">
      <c r="A69" s="57"/>
      <c r="B69" s="69"/>
      <c r="C69" s="69"/>
      <c r="D69" s="69"/>
      <c r="E69" s="69"/>
      <c r="F69" s="69"/>
      <c r="G69" s="69"/>
      <c r="H69" s="70"/>
      <c r="I69" s="70"/>
      <c r="J69" s="69"/>
      <c r="K69" s="69"/>
      <c r="L69" s="69"/>
      <c r="M69" s="69"/>
      <c r="N69" s="69"/>
      <c r="O69" s="70"/>
      <c r="P69" s="69"/>
      <c r="Q69" s="69"/>
      <c r="R69" s="70"/>
      <c r="S69" s="70"/>
      <c r="T69" s="70"/>
      <c r="U69" s="69"/>
      <c r="V69" s="70"/>
      <c r="W69" s="70"/>
      <c r="X69" s="69"/>
      <c r="Y69" s="69"/>
      <c r="Z69" s="70"/>
      <c r="AA69" s="70"/>
      <c r="AB69" s="69"/>
      <c r="AC69" s="69"/>
      <c r="AD69" s="69"/>
      <c r="AE69" s="69"/>
      <c r="AF69" s="69"/>
      <c r="AG69" s="69"/>
      <c r="AH69" s="69"/>
      <c r="AI69" s="69"/>
      <c r="AJ69" s="70"/>
      <c r="AK69" s="69"/>
      <c r="AL69" s="69"/>
      <c r="AM69" s="69"/>
      <c r="AN69" s="69"/>
      <c r="AO69" s="90" t="s">
        <v>44</v>
      </c>
      <c r="AP69" s="91">
        <f t="shared" si="23"/>
        <v>0</v>
      </c>
      <c r="AQ69" s="92">
        <v>75</v>
      </c>
      <c r="AR69" s="93"/>
      <c r="AS69" s="19">
        <f t="shared" si="24"/>
        <v>75</v>
      </c>
      <c r="AT69" s="53">
        <v>16</v>
      </c>
      <c r="AU69" s="54">
        <v>18</v>
      </c>
      <c r="AV69" s="54">
        <v>18</v>
      </c>
      <c r="AW69" s="79">
        <v>6</v>
      </c>
      <c r="AX69" s="79">
        <v>0</v>
      </c>
      <c r="AY69" s="79">
        <v>5</v>
      </c>
      <c r="AZ69" s="79">
        <v>7</v>
      </c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</row>
    <row r="70" spans="1:71" s="85" customFormat="1" x14ac:dyDescent="0.2">
      <c r="A70" s="57"/>
      <c r="B70" s="69"/>
      <c r="C70" s="69"/>
      <c r="D70" s="69"/>
      <c r="E70" s="69"/>
      <c r="F70" s="69"/>
      <c r="G70" s="69"/>
      <c r="H70" s="70"/>
      <c r="I70" s="70"/>
      <c r="J70" s="69"/>
      <c r="K70" s="69"/>
      <c r="L70" s="69"/>
      <c r="M70" s="69"/>
      <c r="N70" s="69"/>
      <c r="O70" s="70"/>
      <c r="P70" s="69"/>
      <c r="Q70" s="69"/>
      <c r="R70" s="70"/>
      <c r="S70" s="70"/>
      <c r="T70" s="70"/>
      <c r="U70" s="69"/>
      <c r="V70" s="70"/>
      <c r="W70" s="70"/>
      <c r="X70" s="69"/>
      <c r="Y70" s="69"/>
      <c r="Z70" s="70"/>
      <c r="AA70" s="70"/>
      <c r="AB70" s="69"/>
      <c r="AC70" s="69"/>
      <c r="AD70" s="69"/>
      <c r="AE70" s="69"/>
      <c r="AF70" s="69"/>
      <c r="AG70" s="69"/>
      <c r="AH70" s="69"/>
      <c r="AI70" s="69"/>
      <c r="AJ70" s="70"/>
      <c r="AK70" s="69"/>
      <c r="AL70" s="69"/>
      <c r="AM70" s="69"/>
      <c r="AN70" s="69"/>
      <c r="AO70" s="90" t="s">
        <v>46</v>
      </c>
      <c r="AP70" s="91">
        <f t="shared" si="23"/>
        <v>0</v>
      </c>
      <c r="AQ70" s="92">
        <v>16</v>
      </c>
      <c r="AR70" s="93"/>
      <c r="AS70" s="19">
        <f t="shared" si="24"/>
        <v>16</v>
      </c>
      <c r="AT70" s="53">
        <v>38</v>
      </c>
      <c r="AU70" s="54">
        <v>50</v>
      </c>
      <c r="AV70" s="54">
        <v>52</v>
      </c>
      <c r="AW70" s="79">
        <v>34</v>
      </c>
      <c r="AX70" s="79">
        <v>33</v>
      </c>
      <c r="AY70" s="79">
        <v>34</v>
      </c>
      <c r="AZ70" s="79">
        <v>44</v>
      </c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</row>
    <row r="71" spans="1:71" s="85" customFormat="1" x14ac:dyDescent="0.2">
      <c r="A71" s="57"/>
      <c r="B71" s="69"/>
      <c r="C71" s="69"/>
      <c r="D71" s="69"/>
      <c r="E71" s="69"/>
      <c r="F71" s="69"/>
      <c r="G71" s="69"/>
      <c r="H71" s="70"/>
      <c r="I71" s="70"/>
      <c r="J71" s="69"/>
      <c r="K71" s="69"/>
      <c r="L71" s="69"/>
      <c r="M71" s="69"/>
      <c r="N71" s="69"/>
      <c r="O71" s="70"/>
      <c r="P71" s="69"/>
      <c r="Q71" s="69"/>
      <c r="R71" s="70"/>
      <c r="S71" s="70"/>
      <c r="T71" s="70"/>
      <c r="U71" s="69"/>
      <c r="V71" s="70"/>
      <c r="W71" s="70"/>
      <c r="X71" s="69"/>
      <c r="Y71" s="69"/>
      <c r="Z71" s="70"/>
      <c r="AA71" s="70"/>
      <c r="AB71" s="69"/>
      <c r="AC71" s="69"/>
      <c r="AD71" s="69"/>
      <c r="AE71" s="69"/>
      <c r="AF71" s="69"/>
      <c r="AG71" s="69"/>
      <c r="AH71" s="69"/>
      <c r="AI71" s="69"/>
      <c r="AJ71" s="70"/>
      <c r="AK71" s="69"/>
      <c r="AL71" s="69"/>
      <c r="AM71" s="69"/>
      <c r="AN71" s="69"/>
      <c r="AO71" s="90" t="s">
        <v>47</v>
      </c>
      <c r="AP71" s="91">
        <f t="shared" si="23"/>
        <v>0</v>
      </c>
      <c r="AQ71" s="92">
        <v>25</v>
      </c>
      <c r="AR71" s="93"/>
      <c r="AS71" s="19">
        <f t="shared" si="24"/>
        <v>25</v>
      </c>
      <c r="AT71" s="53">
        <v>38</v>
      </c>
      <c r="AU71" s="54">
        <v>50</v>
      </c>
      <c r="AV71" s="54">
        <v>52</v>
      </c>
      <c r="AW71" s="79">
        <v>40</v>
      </c>
      <c r="AX71" s="79">
        <v>43</v>
      </c>
      <c r="AY71" s="79">
        <v>33</v>
      </c>
      <c r="AZ71" s="79">
        <v>45</v>
      </c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</row>
    <row r="72" spans="1:71" s="85" customFormat="1" x14ac:dyDescent="0.2">
      <c r="A72" s="57"/>
      <c r="B72" s="69"/>
      <c r="C72" s="69"/>
      <c r="D72" s="69"/>
      <c r="E72" s="69"/>
      <c r="F72" s="69"/>
      <c r="G72" s="69"/>
      <c r="H72" s="70"/>
      <c r="I72" s="70"/>
      <c r="J72" s="69"/>
      <c r="K72" s="69"/>
      <c r="L72" s="69"/>
      <c r="M72" s="69"/>
      <c r="N72" s="69"/>
      <c r="O72" s="70"/>
      <c r="P72" s="69"/>
      <c r="Q72" s="69"/>
      <c r="R72" s="70"/>
      <c r="S72" s="70"/>
      <c r="T72" s="70"/>
      <c r="U72" s="69"/>
      <c r="V72" s="70"/>
      <c r="W72" s="70"/>
      <c r="X72" s="69"/>
      <c r="Y72" s="69"/>
      <c r="Z72" s="70"/>
      <c r="AA72" s="70"/>
      <c r="AB72" s="69"/>
      <c r="AC72" s="69"/>
      <c r="AD72" s="69"/>
      <c r="AE72" s="69"/>
      <c r="AF72" s="69"/>
      <c r="AG72" s="69"/>
      <c r="AH72" s="69"/>
      <c r="AI72" s="69"/>
      <c r="AJ72" s="70"/>
      <c r="AK72" s="69"/>
      <c r="AL72" s="69"/>
      <c r="AM72" s="69"/>
      <c r="AN72" s="69"/>
      <c r="AO72" s="90" t="s">
        <v>48</v>
      </c>
      <c r="AP72" s="91">
        <f t="shared" si="23"/>
        <v>0</v>
      </c>
      <c r="AQ72" s="92">
        <v>525</v>
      </c>
      <c r="AR72" s="93"/>
      <c r="AS72" s="19">
        <f t="shared" si="24"/>
        <v>525</v>
      </c>
      <c r="AT72" s="53">
        <v>60</v>
      </c>
      <c r="AU72" s="54">
        <v>150</v>
      </c>
      <c r="AV72" s="54">
        <v>120</v>
      </c>
      <c r="AW72" s="79">
        <v>36</v>
      </c>
      <c r="AX72" s="79">
        <v>69</v>
      </c>
      <c r="AY72" s="79">
        <v>99</v>
      </c>
      <c r="AZ72" s="79">
        <v>68</v>
      </c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</row>
    <row r="73" spans="1:71" s="85" customFormat="1" x14ac:dyDescent="0.2">
      <c r="A73" s="57"/>
      <c r="B73" s="69"/>
      <c r="C73" s="69"/>
      <c r="D73" s="69"/>
      <c r="E73" s="69"/>
      <c r="F73" s="69"/>
      <c r="G73" s="69"/>
      <c r="H73" s="70"/>
      <c r="I73" s="70"/>
      <c r="J73" s="69"/>
      <c r="K73" s="69"/>
      <c r="L73" s="69"/>
      <c r="M73" s="69"/>
      <c r="N73" s="69"/>
      <c r="O73" s="70"/>
      <c r="P73" s="69"/>
      <c r="Q73" s="69"/>
      <c r="R73" s="70"/>
      <c r="S73" s="70"/>
      <c r="T73" s="70"/>
      <c r="U73" s="69"/>
      <c r="V73" s="70"/>
      <c r="W73" s="70"/>
      <c r="X73" s="69"/>
      <c r="Y73" s="69"/>
      <c r="Z73" s="70"/>
      <c r="AA73" s="70"/>
      <c r="AB73" s="69"/>
      <c r="AC73" s="69"/>
      <c r="AD73" s="69"/>
      <c r="AE73" s="69"/>
      <c r="AF73" s="69"/>
      <c r="AG73" s="69"/>
      <c r="AH73" s="69"/>
      <c r="AI73" s="69"/>
      <c r="AJ73" s="70"/>
      <c r="AK73" s="69"/>
      <c r="AL73" s="69"/>
      <c r="AM73" s="69"/>
      <c r="AN73" s="69"/>
      <c r="AO73" s="90" t="s">
        <v>49</v>
      </c>
      <c r="AP73" s="91">
        <f t="shared" si="23"/>
        <v>0</v>
      </c>
      <c r="AQ73" s="92">
        <v>2175</v>
      </c>
      <c r="AR73" s="93"/>
      <c r="AS73" s="19">
        <f t="shared" si="24"/>
        <v>2175</v>
      </c>
      <c r="AT73" s="53">
        <v>95</v>
      </c>
      <c r="AU73" s="54">
        <v>25</v>
      </c>
      <c r="AV73" s="54">
        <v>45</v>
      </c>
      <c r="AW73" s="79">
        <v>38</v>
      </c>
      <c r="AX73" s="79">
        <v>44</v>
      </c>
      <c r="AY73" s="79">
        <v>15</v>
      </c>
      <c r="AZ73" s="79">
        <v>33</v>
      </c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</row>
    <row r="74" spans="1:71" s="85" customFormat="1" x14ac:dyDescent="0.2">
      <c r="A74" s="57"/>
      <c r="B74" s="69"/>
      <c r="C74" s="69"/>
      <c r="D74" s="69"/>
      <c r="E74" s="69"/>
      <c r="F74" s="69"/>
      <c r="G74" s="69"/>
      <c r="H74" s="70"/>
      <c r="I74" s="70"/>
      <c r="J74" s="69"/>
      <c r="K74" s="69"/>
      <c r="L74" s="69"/>
      <c r="M74" s="69"/>
      <c r="N74" s="69"/>
      <c r="O74" s="70"/>
      <c r="P74" s="69"/>
      <c r="Q74" s="69"/>
      <c r="R74" s="70"/>
      <c r="S74" s="70"/>
      <c r="T74" s="70"/>
      <c r="U74" s="69"/>
      <c r="V74" s="70"/>
      <c r="W74" s="70"/>
      <c r="X74" s="69"/>
      <c r="Y74" s="69"/>
      <c r="Z74" s="70"/>
      <c r="AA74" s="70"/>
      <c r="AB74" s="69"/>
      <c r="AC74" s="69"/>
      <c r="AD74" s="69"/>
      <c r="AE74" s="69"/>
      <c r="AF74" s="69"/>
      <c r="AG74" s="69"/>
      <c r="AH74" s="69"/>
      <c r="AI74" s="69"/>
      <c r="AJ74" s="70"/>
      <c r="AK74" s="69"/>
      <c r="AL74" s="69"/>
      <c r="AM74" s="69"/>
      <c r="AN74" s="69"/>
      <c r="AO74" s="90" t="s">
        <v>50</v>
      </c>
      <c r="AP74" s="91">
        <f t="shared" si="23"/>
        <v>0</v>
      </c>
      <c r="AQ74" s="92">
        <v>495</v>
      </c>
      <c r="AR74" s="93"/>
      <c r="AS74" s="19">
        <f t="shared" si="24"/>
        <v>495</v>
      </c>
      <c r="AT74" s="53">
        <v>570</v>
      </c>
      <c r="AU74" s="54">
        <v>750</v>
      </c>
      <c r="AV74" s="54">
        <v>704</v>
      </c>
      <c r="AW74" s="79">
        <v>560</v>
      </c>
      <c r="AX74" s="79">
        <v>597</v>
      </c>
      <c r="AY74" s="79">
        <v>572</v>
      </c>
      <c r="AZ74" s="79">
        <v>518</v>
      </c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</row>
    <row r="75" spans="1:71" s="85" customFormat="1" x14ac:dyDescent="0.2">
      <c r="A75" s="57"/>
      <c r="B75" s="69"/>
      <c r="C75" s="69"/>
      <c r="D75" s="69"/>
      <c r="E75" s="69"/>
      <c r="F75" s="69"/>
      <c r="G75" s="69"/>
      <c r="H75" s="70"/>
      <c r="I75" s="70"/>
      <c r="J75" s="69"/>
      <c r="K75" s="69"/>
      <c r="L75" s="69"/>
      <c r="M75" s="69"/>
      <c r="N75" s="69"/>
      <c r="O75" s="70"/>
      <c r="P75" s="69"/>
      <c r="Q75" s="69"/>
      <c r="R75" s="70"/>
      <c r="S75" s="70"/>
      <c r="T75" s="70"/>
      <c r="U75" s="69"/>
      <c r="V75" s="70"/>
      <c r="W75" s="70"/>
      <c r="X75" s="69"/>
      <c r="Y75" s="69"/>
      <c r="Z75" s="70"/>
      <c r="AA75" s="70"/>
      <c r="AB75" s="69"/>
      <c r="AC75" s="69"/>
      <c r="AD75" s="69"/>
      <c r="AE75" s="69"/>
      <c r="AF75" s="69"/>
      <c r="AG75" s="69"/>
      <c r="AH75" s="69"/>
      <c r="AI75" s="69"/>
      <c r="AJ75" s="70"/>
      <c r="AK75" s="69"/>
      <c r="AL75" s="69"/>
      <c r="AM75" s="69"/>
      <c r="AN75" s="69"/>
      <c r="AO75" s="90" t="s">
        <v>51</v>
      </c>
      <c r="AP75" s="91">
        <f t="shared" si="23"/>
        <v>0</v>
      </c>
      <c r="AQ75" s="92">
        <v>855</v>
      </c>
      <c r="AR75" s="93"/>
      <c r="AS75" s="19">
        <f t="shared" si="24"/>
        <v>855</v>
      </c>
      <c r="AT75" s="53">
        <v>475</v>
      </c>
      <c r="AU75" s="54">
        <v>630</v>
      </c>
      <c r="AV75" s="54">
        <v>770</v>
      </c>
      <c r="AW75" s="79">
        <v>475</v>
      </c>
      <c r="AX75" s="79">
        <v>329</v>
      </c>
      <c r="AY75" s="79">
        <v>346</v>
      </c>
      <c r="AZ75" s="79">
        <v>320</v>
      </c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</row>
    <row r="76" spans="1:71" s="85" customFormat="1" x14ac:dyDescent="0.2">
      <c r="A76" s="57"/>
      <c r="B76" s="69"/>
      <c r="C76" s="69"/>
      <c r="D76" s="69"/>
      <c r="E76" s="69"/>
      <c r="F76" s="69"/>
      <c r="G76" s="69"/>
      <c r="H76" s="70"/>
      <c r="I76" s="70"/>
      <c r="J76" s="69"/>
      <c r="K76" s="69"/>
      <c r="L76" s="69"/>
      <c r="M76" s="69"/>
      <c r="N76" s="69"/>
      <c r="O76" s="70"/>
      <c r="P76" s="69"/>
      <c r="Q76" s="69"/>
      <c r="R76" s="70"/>
      <c r="S76" s="70"/>
      <c r="T76" s="70"/>
      <c r="U76" s="69"/>
      <c r="V76" s="70"/>
      <c r="W76" s="70"/>
      <c r="X76" s="69"/>
      <c r="Y76" s="69"/>
      <c r="Z76" s="70"/>
      <c r="AA76" s="70"/>
      <c r="AB76" s="69"/>
      <c r="AC76" s="69"/>
      <c r="AD76" s="69"/>
      <c r="AE76" s="69"/>
      <c r="AF76" s="69"/>
      <c r="AG76" s="69"/>
      <c r="AH76" s="69"/>
      <c r="AI76" s="69"/>
      <c r="AJ76" s="70"/>
      <c r="AK76" s="69"/>
      <c r="AL76" s="69"/>
      <c r="AM76" s="69"/>
      <c r="AN76" s="69"/>
      <c r="AO76" s="90" t="s">
        <v>52</v>
      </c>
      <c r="AP76" s="91">
        <f t="shared" si="23"/>
        <v>0</v>
      </c>
      <c r="AQ76" s="92">
        <v>150</v>
      </c>
      <c r="AR76" s="93"/>
      <c r="AS76" s="19">
        <f t="shared" si="24"/>
        <v>150</v>
      </c>
      <c r="AT76" s="53">
        <v>285</v>
      </c>
      <c r="AU76" s="54">
        <v>420</v>
      </c>
      <c r="AV76" s="54">
        <v>440</v>
      </c>
      <c r="AW76" s="79">
        <v>89</v>
      </c>
      <c r="AX76" s="79">
        <v>140</v>
      </c>
      <c r="AY76" s="79">
        <v>171</v>
      </c>
      <c r="AZ76" s="79">
        <v>132</v>
      </c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</row>
    <row r="77" spans="1:71" s="85" customFormat="1" x14ac:dyDescent="0.2">
      <c r="A77" s="57"/>
      <c r="B77" s="69"/>
      <c r="C77" s="69"/>
      <c r="D77" s="69"/>
      <c r="E77" s="69"/>
      <c r="F77" s="69"/>
      <c r="G77" s="69"/>
      <c r="H77" s="70"/>
      <c r="I77" s="70"/>
      <c r="J77" s="69"/>
      <c r="K77" s="69"/>
      <c r="L77" s="69"/>
      <c r="M77" s="69"/>
      <c r="N77" s="69"/>
      <c r="O77" s="70"/>
      <c r="P77" s="69"/>
      <c r="Q77" s="69"/>
      <c r="R77" s="70"/>
      <c r="S77" s="70"/>
      <c r="T77" s="70"/>
      <c r="U77" s="69"/>
      <c r="V77" s="70"/>
      <c r="W77" s="70"/>
      <c r="X77" s="69"/>
      <c r="Y77" s="69"/>
      <c r="Z77" s="70"/>
      <c r="AA77" s="70"/>
      <c r="AB77" s="69"/>
      <c r="AC77" s="69"/>
      <c r="AD77" s="69"/>
      <c r="AE77" s="69"/>
      <c r="AF77" s="69"/>
      <c r="AG77" s="69"/>
      <c r="AH77" s="69"/>
      <c r="AI77" s="69"/>
      <c r="AJ77" s="70"/>
      <c r="AK77" s="69"/>
      <c r="AL77" s="69"/>
      <c r="AM77" s="69"/>
      <c r="AN77" s="69"/>
      <c r="AO77" s="90" t="s">
        <v>53</v>
      </c>
      <c r="AP77" s="91">
        <f t="shared" si="23"/>
        <v>0</v>
      </c>
      <c r="AQ77" s="92">
        <v>100</v>
      </c>
      <c r="AR77" s="93"/>
      <c r="AS77" s="19">
        <f t="shared" si="24"/>
        <v>100</v>
      </c>
      <c r="AT77" s="53">
        <v>160</v>
      </c>
      <c r="AU77" s="54">
        <v>160</v>
      </c>
      <c r="AV77" s="54">
        <v>160</v>
      </c>
      <c r="AW77" s="79">
        <v>154</v>
      </c>
      <c r="AX77" s="79">
        <v>160</v>
      </c>
      <c r="AY77" s="79">
        <v>176</v>
      </c>
      <c r="AZ77" s="79">
        <v>186</v>
      </c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</row>
    <row r="78" spans="1:71" s="85" customFormat="1" x14ac:dyDescent="0.25">
      <c r="A78" s="57"/>
      <c r="B78" s="69"/>
      <c r="C78" s="69"/>
      <c r="D78" s="69"/>
      <c r="E78" s="69"/>
      <c r="F78" s="69"/>
      <c r="G78" s="69"/>
      <c r="H78" s="70"/>
      <c r="I78" s="70"/>
      <c r="J78" s="69"/>
      <c r="K78" s="69"/>
      <c r="L78" s="69"/>
      <c r="M78" s="69"/>
      <c r="N78" s="69"/>
      <c r="O78" s="70"/>
      <c r="P78" s="69"/>
      <c r="Q78" s="69"/>
      <c r="R78" s="70"/>
      <c r="S78" s="70"/>
      <c r="T78" s="70"/>
      <c r="U78" s="69"/>
      <c r="V78" s="70"/>
      <c r="W78" s="70"/>
      <c r="X78" s="69"/>
      <c r="Y78" s="69"/>
      <c r="Z78" s="70"/>
      <c r="AA78" s="70"/>
      <c r="AB78" s="69"/>
      <c r="AC78" s="69"/>
      <c r="AD78" s="69"/>
      <c r="AE78" s="69"/>
      <c r="AF78" s="69"/>
      <c r="AG78" s="69"/>
      <c r="AH78" s="69"/>
      <c r="AI78" s="69"/>
      <c r="AJ78" s="70"/>
      <c r="AK78" s="69"/>
      <c r="AL78" s="69"/>
      <c r="AM78" s="69"/>
      <c r="AN78" s="69"/>
      <c r="AO78" s="94" t="s">
        <v>54</v>
      </c>
      <c r="AP78" s="95">
        <f>SUM(AP62:AP77)</f>
        <v>0</v>
      </c>
      <c r="AQ78" s="95">
        <f>SUM(AQ62:AQ77)</f>
        <v>4990</v>
      </c>
      <c r="AR78" s="96"/>
      <c r="AS78" s="86">
        <f t="shared" ref="AS78:BS78" si="25">SUM(AS62:AS77)</f>
        <v>4990</v>
      </c>
      <c r="AT78" s="86">
        <f t="shared" si="25"/>
        <v>2377</v>
      </c>
      <c r="AU78" s="86">
        <f t="shared" si="25"/>
        <v>2950</v>
      </c>
      <c r="AV78" s="86">
        <f t="shared" si="25"/>
        <v>2968</v>
      </c>
      <c r="AW78" s="86">
        <f t="shared" si="25"/>
        <v>1889</v>
      </c>
      <c r="AX78" s="86">
        <f t="shared" si="25"/>
        <v>1939</v>
      </c>
      <c r="AY78" s="86">
        <f>SUM(AY62:AY77)</f>
        <v>1914</v>
      </c>
      <c r="AZ78" s="86">
        <f t="shared" si="25"/>
        <v>1786</v>
      </c>
      <c r="BA78" s="86">
        <f t="shared" si="25"/>
        <v>0</v>
      </c>
      <c r="BB78" s="86">
        <f t="shared" si="25"/>
        <v>0</v>
      </c>
      <c r="BC78" s="86">
        <f t="shared" si="25"/>
        <v>0</v>
      </c>
      <c r="BD78" s="86">
        <f t="shared" si="25"/>
        <v>0</v>
      </c>
      <c r="BE78" s="86">
        <f t="shared" si="25"/>
        <v>0</v>
      </c>
      <c r="BF78" s="86">
        <f t="shared" si="25"/>
        <v>0</v>
      </c>
      <c r="BG78" s="86">
        <f t="shared" si="25"/>
        <v>0</v>
      </c>
      <c r="BH78" s="86">
        <f t="shared" si="25"/>
        <v>0</v>
      </c>
      <c r="BI78" s="86">
        <f t="shared" si="25"/>
        <v>0</v>
      </c>
      <c r="BJ78" s="86">
        <f t="shared" si="25"/>
        <v>0</v>
      </c>
      <c r="BK78" s="86">
        <f t="shared" si="25"/>
        <v>0</v>
      </c>
      <c r="BL78" s="86">
        <f t="shared" si="25"/>
        <v>0</v>
      </c>
      <c r="BM78" s="86">
        <f t="shared" si="25"/>
        <v>0</v>
      </c>
      <c r="BN78" s="86">
        <f t="shared" si="25"/>
        <v>0</v>
      </c>
      <c r="BO78" s="86">
        <f t="shared" si="25"/>
        <v>0</v>
      </c>
      <c r="BP78" s="86">
        <f t="shared" si="25"/>
        <v>0</v>
      </c>
      <c r="BQ78" s="86">
        <f t="shared" si="25"/>
        <v>0</v>
      </c>
      <c r="BR78" s="86">
        <f t="shared" si="25"/>
        <v>0</v>
      </c>
      <c r="BS78" s="86">
        <f t="shared" si="25"/>
        <v>0</v>
      </c>
    </row>
    <row r="79" spans="1:71" s="85" customFormat="1" x14ac:dyDescent="0.25">
      <c r="A79" s="57"/>
      <c r="B79" s="69"/>
      <c r="C79" s="69"/>
      <c r="D79" s="69"/>
      <c r="E79" s="69"/>
      <c r="F79" s="69"/>
      <c r="G79" s="69"/>
      <c r="H79" s="70"/>
      <c r="I79" s="70"/>
      <c r="J79" s="69"/>
      <c r="K79" s="69"/>
      <c r="L79" s="69"/>
      <c r="M79" s="69"/>
      <c r="N79" s="69"/>
      <c r="O79" s="70"/>
      <c r="P79" s="69"/>
      <c r="Q79" s="69"/>
      <c r="R79" s="70"/>
      <c r="S79" s="70"/>
      <c r="T79" s="70"/>
      <c r="U79" s="69"/>
      <c r="V79" s="70"/>
      <c r="W79" s="70"/>
      <c r="X79" s="69"/>
      <c r="Y79" s="69"/>
      <c r="Z79" s="70"/>
      <c r="AA79" s="70"/>
      <c r="AB79" s="69"/>
      <c r="AC79" s="69"/>
      <c r="AD79" s="69"/>
      <c r="AE79" s="69"/>
      <c r="AF79" s="69"/>
      <c r="AG79" s="69"/>
      <c r="AH79" s="69"/>
      <c r="AI79" s="69"/>
      <c r="AJ79" s="70"/>
      <c r="AK79" s="69"/>
      <c r="AL79" s="69"/>
      <c r="AM79" s="69"/>
      <c r="AN79" s="69"/>
      <c r="AO79" s="57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</row>
    <row r="80" spans="1:71" s="45" customFormat="1" x14ac:dyDescent="0.25">
      <c r="A80" s="43" t="s">
        <v>56</v>
      </c>
      <c r="B80" s="73" t="s">
        <v>5</v>
      </c>
      <c r="C80" s="44">
        <f>$C$10</f>
        <v>44531</v>
      </c>
      <c r="D80" s="73" t="s">
        <v>5</v>
      </c>
      <c r="E80" s="44" t="e">
        <f ca="1">$E$10</f>
        <v>#NAME?</v>
      </c>
      <c r="F80" s="44" t="e">
        <f ca="1">$F$10</f>
        <v>#NAME?</v>
      </c>
      <c r="G80" s="44" t="e">
        <f ca="1">$G$10</f>
        <v>#NAME?</v>
      </c>
      <c r="H80" s="44" t="e">
        <f ca="1">$H$10</f>
        <v>#NAME?</v>
      </c>
      <c r="I80" s="44" t="e">
        <f ca="1">$I$10</f>
        <v>#NAME?</v>
      </c>
      <c r="J80" s="44" t="e">
        <f ca="1">$J$10</f>
        <v>#NAME?</v>
      </c>
      <c r="K80" s="44" t="e">
        <f ca="1">$K$10</f>
        <v>#NAME?</v>
      </c>
      <c r="L80" s="44" t="e">
        <f ca="1">$L$10</f>
        <v>#NAME?</v>
      </c>
      <c r="M80" s="44" t="e">
        <f ca="1">$M$10</f>
        <v>#NAME?</v>
      </c>
      <c r="N80" s="44" t="e">
        <f ca="1">$N$10</f>
        <v>#NAME?</v>
      </c>
      <c r="O80" s="44" t="e">
        <f ca="1">$O$10</f>
        <v>#NAME?</v>
      </c>
      <c r="P80" s="44" t="e">
        <f ca="1">$P$10</f>
        <v>#NAME?</v>
      </c>
      <c r="Q80" s="73" t="s">
        <v>5</v>
      </c>
      <c r="R80" s="44" t="e">
        <f t="shared" ref="R80:AK80" ca="1" si="26">R10</f>
        <v>#NAME?</v>
      </c>
      <c r="S80" s="44" t="e">
        <f t="shared" ca="1" si="26"/>
        <v>#NAME?</v>
      </c>
      <c r="T80" s="44" t="e">
        <f t="shared" ca="1" si="26"/>
        <v>#NAME?</v>
      </c>
      <c r="U80" s="44" t="e">
        <f t="shared" ca="1" si="26"/>
        <v>#NAME?</v>
      </c>
      <c r="V80" s="44" t="e">
        <f t="shared" ca="1" si="26"/>
        <v>#NAME?</v>
      </c>
      <c r="W80" s="44" t="e">
        <f t="shared" ca="1" si="26"/>
        <v>#NAME?</v>
      </c>
      <c r="X80" s="44" t="e">
        <f t="shared" ca="1" si="26"/>
        <v>#NAME?</v>
      </c>
      <c r="Y80" s="44" t="e">
        <f t="shared" ca="1" si="26"/>
        <v>#NAME?</v>
      </c>
      <c r="Z80" s="44" t="e">
        <f t="shared" ca="1" si="26"/>
        <v>#NAME?</v>
      </c>
      <c r="AA80" s="44" t="e">
        <f t="shared" ca="1" si="26"/>
        <v>#NAME?</v>
      </c>
      <c r="AB80" s="44" t="e">
        <f t="shared" ca="1" si="26"/>
        <v>#NAME?</v>
      </c>
      <c r="AC80" s="44" t="e">
        <f t="shared" ca="1" si="26"/>
        <v>#NAME?</v>
      </c>
      <c r="AD80" s="44" t="e">
        <f t="shared" ca="1" si="26"/>
        <v>#NAME?</v>
      </c>
      <c r="AE80" s="44" t="e">
        <f t="shared" ca="1" si="26"/>
        <v>#NAME?</v>
      </c>
      <c r="AF80" s="44" t="e">
        <f t="shared" ca="1" si="26"/>
        <v>#NAME?</v>
      </c>
      <c r="AG80" s="44" t="e">
        <f t="shared" ca="1" si="26"/>
        <v>#NAME?</v>
      </c>
      <c r="AH80" s="44" t="e">
        <f t="shared" ca="1" si="26"/>
        <v>#NAME?</v>
      </c>
      <c r="AI80" s="44" t="e">
        <f t="shared" ca="1" si="26"/>
        <v>#NAME?</v>
      </c>
      <c r="AJ80" s="44" t="e">
        <f t="shared" ca="1" si="26"/>
        <v>#NAME?</v>
      </c>
      <c r="AK80" s="44" t="e">
        <f t="shared" ca="1" si="26"/>
        <v>#NAME?</v>
      </c>
      <c r="AL80" s="44" t="e">
        <f ca="1">AL$10</f>
        <v>#NAME?</v>
      </c>
      <c r="AM80" s="44" t="str">
        <f>AM$10</f>
        <v>Meta Parcial</v>
      </c>
      <c r="AN80" s="44" t="str">
        <f>AN$10</f>
        <v>1-10-out-24</v>
      </c>
      <c r="AO80" s="43" t="s">
        <v>57</v>
      </c>
      <c r="AP80" s="44" t="str">
        <f>AP$10</f>
        <v>Meta Parcial</v>
      </c>
      <c r="AQ80" s="44" t="str">
        <f>AQ$10</f>
        <v>11-31-out-24</v>
      </c>
      <c r="AR80" s="44" t="str">
        <f>AR$10</f>
        <v>Meta</v>
      </c>
      <c r="AS80" s="44" t="e">
        <f ca="1">AS$10</f>
        <v>#NAME?</v>
      </c>
      <c r="AT80" s="44" t="e">
        <f t="shared" ref="AT80:BS80" ca="1" si="27">AT10</f>
        <v>#NAME?</v>
      </c>
      <c r="AU80" s="44" t="e">
        <f t="shared" ca="1" si="27"/>
        <v>#NAME?</v>
      </c>
      <c r="AV80" s="44" t="e">
        <f t="shared" ca="1" si="27"/>
        <v>#NAME?</v>
      </c>
      <c r="AW80" s="44" t="e">
        <f t="shared" ca="1" si="27"/>
        <v>#NAME?</v>
      </c>
      <c r="AX80" s="44" t="e">
        <f t="shared" ca="1" si="27"/>
        <v>#NAME?</v>
      </c>
      <c r="AY80" s="44" t="e">
        <f ca="1">AY$10</f>
        <v>#NAME?</v>
      </c>
      <c r="AZ80" s="44" t="e">
        <f t="shared" ca="1" si="27"/>
        <v>#NAME?</v>
      </c>
      <c r="BA80" s="44" t="e">
        <f t="shared" ca="1" si="27"/>
        <v>#NAME?</v>
      </c>
      <c r="BB80" s="44" t="e">
        <f t="shared" ca="1" si="27"/>
        <v>#NAME?</v>
      </c>
      <c r="BC80" s="44" t="e">
        <f t="shared" ca="1" si="27"/>
        <v>#NAME?</v>
      </c>
      <c r="BD80" s="44" t="e">
        <f t="shared" ca="1" si="27"/>
        <v>#NAME?</v>
      </c>
      <c r="BE80" s="44" t="e">
        <f t="shared" ca="1" si="27"/>
        <v>#NAME?</v>
      </c>
      <c r="BF80" s="44" t="e">
        <f t="shared" ca="1" si="27"/>
        <v>#NAME?</v>
      </c>
      <c r="BG80" s="44" t="e">
        <f t="shared" ca="1" si="27"/>
        <v>#NAME?</v>
      </c>
      <c r="BH80" s="44" t="e">
        <f t="shared" ca="1" si="27"/>
        <v>#NAME?</v>
      </c>
      <c r="BI80" s="44" t="e">
        <f t="shared" ca="1" si="27"/>
        <v>#NAME?</v>
      </c>
      <c r="BJ80" s="44" t="e">
        <f t="shared" ca="1" si="27"/>
        <v>#NAME?</v>
      </c>
      <c r="BK80" s="44" t="e">
        <f t="shared" ca="1" si="27"/>
        <v>#NAME?</v>
      </c>
      <c r="BL80" s="44" t="e">
        <f t="shared" ca="1" si="27"/>
        <v>#NAME?</v>
      </c>
      <c r="BM80" s="44" t="e">
        <f t="shared" ca="1" si="27"/>
        <v>#NAME?</v>
      </c>
      <c r="BN80" s="44" t="e">
        <f t="shared" ca="1" si="27"/>
        <v>#NAME?</v>
      </c>
      <c r="BO80" s="44" t="e">
        <f t="shared" ca="1" si="27"/>
        <v>#NAME?</v>
      </c>
      <c r="BP80" s="44" t="e">
        <f t="shared" ca="1" si="27"/>
        <v>#NAME?</v>
      </c>
      <c r="BQ80" s="44" t="e">
        <f t="shared" ca="1" si="27"/>
        <v>#NAME?</v>
      </c>
      <c r="BR80" s="44" t="e">
        <f t="shared" ca="1" si="27"/>
        <v>#NAME?</v>
      </c>
      <c r="BS80" s="44" t="e">
        <f t="shared" ca="1" si="27"/>
        <v>#NAME?</v>
      </c>
    </row>
    <row r="81" spans="1:71" ht="15" hidden="1" x14ac:dyDescent="0.2">
      <c r="A81" s="51" t="s">
        <v>35</v>
      </c>
      <c r="B81" s="49">
        <v>192</v>
      </c>
      <c r="C81" s="49">
        <v>10</v>
      </c>
      <c r="D81" s="66">
        <v>192</v>
      </c>
      <c r="E81" s="49">
        <v>78</v>
      </c>
      <c r="F81" s="49">
        <v>1486</v>
      </c>
      <c r="G81" s="49">
        <v>1648</v>
      </c>
      <c r="H81" s="49">
        <v>1571</v>
      </c>
      <c r="I81" s="76">
        <v>3426</v>
      </c>
      <c r="J81" s="49">
        <v>2023</v>
      </c>
      <c r="K81" s="49">
        <v>1915</v>
      </c>
      <c r="L81" s="49">
        <v>2187</v>
      </c>
      <c r="M81" s="76">
        <v>2199</v>
      </c>
      <c r="N81" s="76">
        <v>2308</v>
      </c>
      <c r="O81" s="49">
        <v>2300</v>
      </c>
      <c r="P81" s="76">
        <v>1950</v>
      </c>
      <c r="Q81" s="66">
        <v>192</v>
      </c>
      <c r="R81" s="82">
        <v>2598</v>
      </c>
      <c r="S81" s="76">
        <v>1819</v>
      </c>
      <c r="T81" s="49">
        <v>2387</v>
      </c>
      <c r="U81" s="76">
        <v>2157</v>
      </c>
      <c r="V81" s="76">
        <v>2761</v>
      </c>
      <c r="W81" s="49">
        <v>2108</v>
      </c>
      <c r="X81" s="49">
        <v>2569</v>
      </c>
      <c r="Y81" s="76">
        <v>3258</v>
      </c>
      <c r="Z81" s="76">
        <v>3074</v>
      </c>
      <c r="AA81" s="49">
        <v>3642</v>
      </c>
      <c r="AB81" s="49">
        <v>4340</v>
      </c>
      <c r="AC81" s="76">
        <v>2516</v>
      </c>
      <c r="AD81" s="97">
        <v>2639</v>
      </c>
      <c r="AE81" s="76">
        <v>3042</v>
      </c>
      <c r="AF81" s="76">
        <v>3131</v>
      </c>
      <c r="AG81" s="76">
        <v>2266</v>
      </c>
      <c r="AH81" s="76">
        <v>3209</v>
      </c>
      <c r="AI81" s="76">
        <v>3811</v>
      </c>
      <c r="AJ81" s="76">
        <v>4119</v>
      </c>
      <c r="AK81" s="76">
        <v>3727</v>
      </c>
      <c r="AL81" s="48">
        <v>4099</v>
      </c>
      <c r="AM81" s="47">
        <f>ROUND(((Q81/31)*10),0)</f>
        <v>62</v>
      </c>
      <c r="AN81" s="48">
        <v>1825</v>
      </c>
      <c r="AO81" s="34"/>
      <c r="AP81" s="34"/>
      <c r="AQ81" s="33"/>
      <c r="AR81" s="34"/>
      <c r="AS81" s="19" t="str">
        <f t="shared" ref="AS81:AS99" si="28">IF(AQ81="","",(SUM(AQ81,AN81)))</f>
        <v/>
      </c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</row>
    <row r="82" spans="1:71" x14ac:dyDescent="0.2">
      <c r="A82" s="28"/>
      <c r="B82" s="49"/>
      <c r="C82" s="65"/>
      <c r="D82" s="66"/>
      <c r="E82" s="65"/>
      <c r="F82" s="65"/>
      <c r="G82" s="65"/>
      <c r="H82" s="65"/>
      <c r="I82" s="79"/>
      <c r="J82" s="49"/>
      <c r="K82" s="49"/>
      <c r="L82" s="49"/>
      <c r="M82" s="79"/>
      <c r="N82" s="79"/>
      <c r="O82" s="49"/>
      <c r="P82" s="79"/>
      <c r="Q82" s="28"/>
      <c r="R82" s="31"/>
      <c r="S82" s="29"/>
      <c r="T82" s="31"/>
      <c r="U82" s="29"/>
      <c r="V82" s="31"/>
      <c r="W82" s="31"/>
      <c r="X82" s="32"/>
      <c r="Y82" s="32"/>
      <c r="Z82" s="32"/>
      <c r="AA82" s="31"/>
      <c r="AB82" s="29"/>
      <c r="AC82" s="32"/>
      <c r="AD82" s="32"/>
      <c r="AE82" s="32"/>
      <c r="AF82" s="32"/>
      <c r="AG82" s="32"/>
      <c r="AH82" s="32"/>
      <c r="AI82" s="32"/>
      <c r="AJ82" s="32"/>
      <c r="AK82" s="32"/>
      <c r="AL82" s="33"/>
      <c r="AM82" s="34"/>
      <c r="AN82" s="33"/>
      <c r="AO82" s="51" t="s">
        <v>36</v>
      </c>
      <c r="AP82" s="52">
        <f>ROUND(((AR82/31)*21),0)</f>
        <v>7</v>
      </c>
      <c r="AQ82" s="48">
        <v>0</v>
      </c>
      <c r="AR82" s="52">
        <v>10</v>
      </c>
      <c r="AS82" s="19">
        <f t="shared" si="28"/>
        <v>0</v>
      </c>
      <c r="AT82" s="48">
        <v>0</v>
      </c>
      <c r="AU82" s="50">
        <v>0</v>
      </c>
      <c r="AV82" s="50">
        <v>0</v>
      </c>
      <c r="AW82" s="50">
        <v>0</v>
      </c>
      <c r="AX82" s="50">
        <v>0</v>
      </c>
      <c r="AY82" s="50">
        <v>0</v>
      </c>
      <c r="AZ82" s="50">
        <v>0</v>
      </c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</row>
    <row r="83" spans="1:71" x14ac:dyDescent="0.2">
      <c r="A83" s="51" t="s">
        <v>37</v>
      </c>
      <c r="B83" s="49">
        <v>100</v>
      </c>
      <c r="C83" s="65">
        <v>0</v>
      </c>
      <c r="D83" s="66">
        <v>100</v>
      </c>
      <c r="E83" s="65">
        <v>3</v>
      </c>
      <c r="F83" s="65">
        <v>21</v>
      </c>
      <c r="G83" s="65">
        <v>25</v>
      </c>
      <c r="H83" s="65">
        <v>18</v>
      </c>
      <c r="I83" s="79">
        <v>32</v>
      </c>
      <c r="J83" s="49">
        <v>33</v>
      </c>
      <c r="K83" s="49">
        <v>27</v>
      </c>
      <c r="L83" s="49">
        <v>10</v>
      </c>
      <c r="M83" s="79">
        <v>6</v>
      </c>
      <c r="N83" s="79">
        <v>6</v>
      </c>
      <c r="O83" s="49">
        <v>22</v>
      </c>
      <c r="P83" s="79">
        <v>21</v>
      </c>
      <c r="Q83" s="66">
        <v>100</v>
      </c>
      <c r="R83" s="82">
        <v>17</v>
      </c>
      <c r="S83" s="76">
        <v>26</v>
      </c>
      <c r="T83" s="76">
        <v>13</v>
      </c>
      <c r="U83" s="79">
        <v>16</v>
      </c>
      <c r="V83" s="76">
        <v>51</v>
      </c>
      <c r="W83" s="98">
        <v>51</v>
      </c>
      <c r="X83" s="49">
        <v>78</v>
      </c>
      <c r="Y83" s="79">
        <v>103</v>
      </c>
      <c r="Z83" s="79">
        <v>100</v>
      </c>
      <c r="AA83" s="76">
        <v>102</v>
      </c>
      <c r="AB83" s="76">
        <v>98</v>
      </c>
      <c r="AC83" s="79">
        <v>98</v>
      </c>
      <c r="AD83" s="79">
        <v>99</v>
      </c>
      <c r="AE83" s="79">
        <v>91</v>
      </c>
      <c r="AF83" s="79">
        <v>90</v>
      </c>
      <c r="AG83" s="79">
        <v>91</v>
      </c>
      <c r="AH83" s="79">
        <v>94</v>
      </c>
      <c r="AI83" s="79">
        <v>90</v>
      </c>
      <c r="AJ83" s="79">
        <v>91</v>
      </c>
      <c r="AK83" s="79">
        <v>90</v>
      </c>
      <c r="AL83" s="53">
        <v>91</v>
      </c>
      <c r="AM83" s="52">
        <f t="shared" ref="AM83:AM99" si="29">ROUND(((Q83/31)*10),0)</f>
        <v>32</v>
      </c>
      <c r="AN83" s="53">
        <v>23</v>
      </c>
      <c r="AO83" s="51" t="s">
        <v>37</v>
      </c>
      <c r="AP83" s="52">
        <f>ROUND(((AR83/31)*21),0)</f>
        <v>14</v>
      </c>
      <c r="AQ83" s="53">
        <v>25</v>
      </c>
      <c r="AR83" s="52">
        <v>20</v>
      </c>
      <c r="AS83" s="19">
        <f t="shared" si="28"/>
        <v>48</v>
      </c>
      <c r="AT83" s="53">
        <v>20</v>
      </c>
      <c r="AU83" s="54">
        <v>13</v>
      </c>
      <c r="AV83" s="54">
        <v>18</v>
      </c>
      <c r="AW83" s="54">
        <v>18</v>
      </c>
      <c r="AX83" s="54">
        <v>20</v>
      </c>
      <c r="AY83" s="54">
        <v>18</v>
      </c>
      <c r="AZ83" s="54">
        <v>20</v>
      </c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</row>
    <row r="84" spans="1:71" s="83" customFormat="1" x14ac:dyDescent="0.2">
      <c r="A84" s="51" t="s">
        <v>38</v>
      </c>
      <c r="B84" s="49">
        <v>60</v>
      </c>
      <c r="C84" s="65">
        <v>0</v>
      </c>
      <c r="D84" s="66">
        <v>60</v>
      </c>
      <c r="E84" s="65">
        <v>0</v>
      </c>
      <c r="F84" s="65">
        <v>0</v>
      </c>
      <c r="G84" s="65">
        <v>0</v>
      </c>
      <c r="H84" s="65">
        <v>0</v>
      </c>
      <c r="I84" s="79">
        <v>0</v>
      </c>
      <c r="J84" s="49">
        <v>0</v>
      </c>
      <c r="K84" s="49">
        <v>0</v>
      </c>
      <c r="L84" s="49">
        <v>0</v>
      </c>
      <c r="M84" s="79">
        <v>0</v>
      </c>
      <c r="N84" s="79">
        <v>0</v>
      </c>
      <c r="O84" s="49">
        <v>0</v>
      </c>
      <c r="P84" s="79">
        <v>0</v>
      </c>
      <c r="Q84" s="66">
        <v>60</v>
      </c>
      <c r="R84" s="82">
        <v>0</v>
      </c>
      <c r="S84" s="76">
        <v>0</v>
      </c>
      <c r="T84" s="76">
        <v>0</v>
      </c>
      <c r="U84" s="79">
        <v>0</v>
      </c>
      <c r="V84" s="76">
        <v>0</v>
      </c>
      <c r="W84" s="98">
        <v>0</v>
      </c>
      <c r="X84" s="49">
        <v>0</v>
      </c>
      <c r="Y84" s="79">
        <v>0</v>
      </c>
      <c r="Z84" s="79">
        <v>0</v>
      </c>
      <c r="AA84" s="76">
        <v>0</v>
      </c>
      <c r="AB84" s="79">
        <v>0</v>
      </c>
      <c r="AC84" s="79">
        <v>0</v>
      </c>
      <c r="AD84" s="79">
        <v>0</v>
      </c>
      <c r="AE84" s="79">
        <v>0</v>
      </c>
      <c r="AF84" s="79">
        <v>0</v>
      </c>
      <c r="AG84" s="79">
        <v>0</v>
      </c>
      <c r="AH84" s="79">
        <v>0</v>
      </c>
      <c r="AI84" s="79">
        <v>0</v>
      </c>
      <c r="AJ84" s="79">
        <v>0</v>
      </c>
      <c r="AK84" s="79">
        <v>0</v>
      </c>
      <c r="AL84" s="53">
        <v>0</v>
      </c>
      <c r="AM84" s="52">
        <f t="shared" si="29"/>
        <v>19</v>
      </c>
      <c r="AN84" s="53">
        <v>0</v>
      </c>
      <c r="AO84" s="51" t="s">
        <v>38</v>
      </c>
      <c r="AP84" s="52">
        <f>ROUND(((AR84/31)*21),0)</f>
        <v>3</v>
      </c>
      <c r="AQ84" s="53">
        <v>0</v>
      </c>
      <c r="AR84" s="52">
        <v>5</v>
      </c>
      <c r="AS84" s="19">
        <f t="shared" si="28"/>
        <v>0</v>
      </c>
      <c r="AT84" s="53">
        <v>0</v>
      </c>
      <c r="AU84" s="54">
        <v>5</v>
      </c>
      <c r="AV84" s="54">
        <v>0</v>
      </c>
      <c r="AW84" s="54">
        <v>5</v>
      </c>
      <c r="AX84" s="54">
        <v>9</v>
      </c>
      <c r="AY84" s="54">
        <v>9</v>
      </c>
      <c r="AZ84" s="54">
        <v>8</v>
      </c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</row>
    <row r="85" spans="1:71" x14ac:dyDescent="0.2">
      <c r="A85" s="51" t="s">
        <v>39</v>
      </c>
      <c r="B85" s="49">
        <v>60</v>
      </c>
      <c r="C85" s="49">
        <v>0</v>
      </c>
      <c r="D85" s="66">
        <v>60</v>
      </c>
      <c r="E85" s="49">
        <v>20</v>
      </c>
      <c r="F85" s="49">
        <v>22</v>
      </c>
      <c r="G85" s="49">
        <v>42</v>
      </c>
      <c r="H85" s="49">
        <v>31</v>
      </c>
      <c r="I85" s="79">
        <v>33</v>
      </c>
      <c r="J85" s="49">
        <v>29</v>
      </c>
      <c r="K85" s="49">
        <v>24</v>
      </c>
      <c r="L85" s="49">
        <v>35</v>
      </c>
      <c r="M85" s="79">
        <v>18</v>
      </c>
      <c r="N85" s="79">
        <v>41</v>
      </c>
      <c r="O85" s="49">
        <v>37</v>
      </c>
      <c r="P85" s="79">
        <v>60</v>
      </c>
      <c r="Q85" s="66">
        <v>60</v>
      </c>
      <c r="R85" s="82">
        <v>60</v>
      </c>
      <c r="S85" s="76">
        <v>70</v>
      </c>
      <c r="T85" s="76">
        <v>65</v>
      </c>
      <c r="U85" s="79">
        <v>81</v>
      </c>
      <c r="V85" s="76">
        <v>79</v>
      </c>
      <c r="W85" s="98">
        <v>70</v>
      </c>
      <c r="X85" s="49">
        <v>68</v>
      </c>
      <c r="Y85" s="79">
        <v>63</v>
      </c>
      <c r="Z85" s="79">
        <v>75</v>
      </c>
      <c r="AA85" s="76">
        <v>63</v>
      </c>
      <c r="AB85" s="79">
        <v>61</v>
      </c>
      <c r="AC85" s="79">
        <v>67</v>
      </c>
      <c r="AD85" s="79">
        <v>63</v>
      </c>
      <c r="AE85" s="79">
        <v>57</v>
      </c>
      <c r="AF85" s="79">
        <v>65</v>
      </c>
      <c r="AG85" s="79">
        <v>84</v>
      </c>
      <c r="AH85" s="79">
        <v>55</v>
      </c>
      <c r="AI85" s="79">
        <v>55</v>
      </c>
      <c r="AJ85" s="79">
        <v>56</v>
      </c>
      <c r="AK85" s="79">
        <v>56</v>
      </c>
      <c r="AL85" s="53">
        <v>60</v>
      </c>
      <c r="AM85" s="52">
        <f t="shared" si="29"/>
        <v>19</v>
      </c>
      <c r="AN85" s="53">
        <v>23</v>
      </c>
      <c r="AO85" s="51" t="s">
        <v>39</v>
      </c>
      <c r="AP85" s="52">
        <f>ROUND(((AR85/31)*21),0)</f>
        <v>54</v>
      </c>
      <c r="AQ85" s="53">
        <v>44</v>
      </c>
      <c r="AR85" s="52">
        <v>80</v>
      </c>
      <c r="AS85" s="19">
        <f t="shared" si="28"/>
        <v>67</v>
      </c>
      <c r="AT85" s="53">
        <v>28</v>
      </c>
      <c r="AU85" s="54">
        <v>54</v>
      </c>
      <c r="AV85" s="54">
        <v>35</v>
      </c>
      <c r="AW85" s="54">
        <v>36</v>
      </c>
      <c r="AX85" s="54">
        <v>41</v>
      </c>
      <c r="AY85" s="54">
        <v>42</v>
      </c>
      <c r="AZ85" s="54">
        <v>44</v>
      </c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</row>
    <row r="86" spans="1:71" x14ac:dyDescent="0.2">
      <c r="A86" s="51" t="s">
        <v>40</v>
      </c>
      <c r="B86" s="49">
        <v>200</v>
      </c>
      <c r="C86" s="65">
        <v>6</v>
      </c>
      <c r="D86" s="66">
        <v>200</v>
      </c>
      <c r="E86" s="65">
        <v>81</v>
      </c>
      <c r="F86" s="65">
        <v>88</v>
      </c>
      <c r="G86" s="65">
        <v>93</v>
      </c>
      <c r="H86" s="65">
        <v>46</v>
      </c>
      <c r="I86" s="79">
        <v>78</v>
      </c>
      <c r="J86" s="49">
        <v>69</v>
      </c>
      <c r="K86" s="49">
        <v>38</v>
      </c>
      <c r="L86" s="49">
        <v>113</v>
      </c>
      <c r="M86" s="79">
        <v>90</v>
      </c>
      <c r="N86" s="79">
        <v>132</v>
      </c>
      <c r="O86" s="49">
        <v>137</v>
      </c>
      <c r="P86" s="79">
        <v>177</v>
      </c>
      <c r="Q86" s="66">
        <v>200</v>
      </c>
      <c r="R86" s="82">
        <v>159</v>
      </c>
      <c r="S86" s="76">
        <v>154</v>
      </c>
      <c r="T86" s="76">
        <v>75</v>
      </c>
      <c r="U86" s="79">
        <v>93</v>
      </c>
      <c r="V86" s="76">
        <v>156</v>
      </c>
      <c r="W86" s="98">
        <v>204</v>
      </c>
      <c r="X86" s="49">
        <v>200</v>
      </c>
      <c r="Y86" s="79">
        <v>193</v>
      </c>
      <c r="Z86" s="79">
        <v>206</v>
      </c>
      <c r="AA86" s="76">
        <v>208</v>
      </c>
      <c r="AB86" s="79">
        <v>200</v>
      </c>
      <c r="AC86" s="79">
        <v>181</v>
      </c>
      <c r="AD86" s="79">
        <v>204</v>
      </c>
      <c r="AE86" s="79">
        <v>198</v>
      </c>
      <c r="AF86" s="79">
        <v>180</v>
      </c>
      <c r="AG86" s="79">
        <v>182</v>
      </c>
      <c r="AH86" s="79">
        <v>181</v>
      </c>
      <c r="AI86" s="79">
        <v>180</v>
      </c>
      <c r="AJ86" s="79">
        <v>186</v>
      </c>
      <c r="AK86" s="79">
        <v>180</v>
      </c>
      <c r="AL86" s="53">
        <v>182</v>
      </c>
      <c r="AM86" s="52">
        <f t="shared" si="29"/>
        <v>65</v>
      </c>
      <c r="AN86" s="53">
        <v>29</v>
      </c>
      <c r="AO86" s="51" t="s">
        <v>40</v>
      </c>
      <c r="AP86" s="52">
        <f>ROUND(((AR86/31)*21),0)</f>
        <v>102</v>
      </c>
      <c r="AQ86" s="53">
        <v>139</v>
      </c>
      <c r="AR86" s="52">
        <v>150</v>
      </c>
      <c r="AS86" s="19">
        <f t="shared" si="28"/>
        <v>168</v>
      </c>
      <c r="AT86" s="53">
        <v>53</v>
      </c>
      <c r="AU86" s="54">
        <v>68</v>
      </c>
      <c r="AV86" s="54">
        <v>118</v>
      </c>
      <c r="AW86" s="54">
        <v>126</v>
      </c>
      <c r="AX86" s="54">
        <v>149</v>
      </c>
      <c r="AY86" s="54">
        <v>146</v>
      </c>
      <c r="AZ86" s="54">
        <v>118</v>
      </c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</row>
    <row r="87" spans="1:71" ht="15" hidden="1" x14ac:dyDescent="0.25">
      <c r="A87" s="51" t="s">
        <v>41</v>
      </c>
      <c r="B87" s="49">
        <v>600</v>
      </c>
      <c r="C87" s="65">
        <v>8</v>
      </c>
      <c r="D87" s="66">
        <v>600</v>
      </c>
      <c r="E87" s="65">
        <v>42</v>
      </c>
      <c r="F87" s="65">
        <v>153</v>
      </c>
      <c r="G87" s="65">
        <v>171</v>
      </c>
      <c r="H87" s="65">
        <v>112</v>
      </c>
      <c r="I87" s="79">
        <v>339</v>
      </c>
      <c r="J87" s="49">
        <v>142</v>
      </c>
      <c r="K87" s="49">
        <v>147</v>
      </c>
      <c r="L87" s="49">
        <v>157</v>
      </c>
      <c r="M87" s="79">
        <v>161</v>
      </c>
      <c r="N87" s="79">
        <v>337</v>
      </c>
      <c r="O87" s="49">
        <v>122</v>
      </c>
      <c r="P87" s="79">
        <v>91</v>
      </c>
      <c r="Q87" s="66">
        <v>600</v>
      </c>
      <c r="R87" s="82">
        <v>124</v>
      </c>
      <c r="S87" s="76">
        <v>67</v>
      </c>
      <c r="T87" s="76">
        <v>96</v>
      </c>
      <c r="U87" s="79">
        <v>113</v>
      </c>
      <c r="V87" s="76">
        <v>198</v>
      </c>
      <c r="W87" s="98">
        <v>191</v>
      </c>
      <c r="X87" s="49">
        <v>144</v>
      </c>
      <c r="Y87" s="79">
        <v>207</v>
      </c>
      <c r="Z87" s="79">
        <v>229</v>
      </c>
      <c r="AA87" s="76">
        <v>190</v>
      </c>
      <c r="AB87" s="79">
        <v>164</v>
      </c>
      <c r="AC87" s="79">
        <v>128</v>
      </c>
      <c r="AD87" s="79">
        <v>156</v>
      </c>
      <c r="AE87" s="79">
        <v>177</v>
      </c>
      <c r="AF87" s="79">
        <v>204</v>
      </c>
      <c r="AG87" s="79">
        <v>205</v>
      </c>
      <c r="AH87" s="79">
        <v>220</v>
      </c>
      <c r="AI87" s="79">
        <v>207</v>
      </c>
      <c r="AJ87" s="79">
        <v>192</v>
      </c>
      <c r="AK87" s="79">
        <v>185</v>
      </c>
      <c r="AL87" s="53">
        <v>195</v>
      </c>
      <c r="AM87" s="52">
        <f t="shared" si="29"/>
        <v>194</v>
      </c>
      <c r="AN87" s="53">
        <v>77</v>
      </c>
      <c r="AO87" s="34"/>
      <c r="AP87" s="34"/>
      <c r="AQ87" s="33"/>
      <c r="AR87" s="34"/>
      <c r="AS87" s="19" t="str">
        <f t="shared" si="28"/>
        <v/>
      </c>
      <c r="AT87" s="84"/>
      <c r="AU87" s="35"/>
      <c r="AV87" s="35"/>
      <c r="AW87" s="35"/>
      <c r="AX87" s="35"/>
      <c r="AY87" s="35"/>
      <c r="AZ87" s="35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</row>
    <row r="88" spans="1:71" x14ac:dyDescent="0.2">
      <c r="A88" s="51" t="s">
        <v>42</v>
      </c>
      <c r="B88" s="49">
        <v>40</v>
      </c>
      <c r="C88" s="49">
        <v>0</v>
      </c>
      <c r="D88" s="66">
        <v>40</v>
      </c>
      <c r="E88" s="49">
        <v>0</v>
      </c>
      <c r="F88" s="49">
        <v>0</v>
      </c>
      <c r="G88" s="49">
        <v>2</v>
      </c>
      <c r="H88" s="49">
        <v>4</v>
      </c>
      <c r="I88" s="79">
        <v>0</v>
      </c>
      <c r="J88" s="49">
        <v>3</v>
      </c>
      <c r="K88" s="49">
        <v>0</v>
      </c>
      <c r="L88" s="49">
        <v>0</v>
      </c>
      <c r="M88" s="79">
        <v>0</v>
      </c>
      <c r="N88" s="79">
        <v>2</v>
      </c>
      <c r="O88" s="49">
        <v>4</v>
      </c>
      <c r="P88" s="79">
        <v>4</v>
      </c>
      <c r="Q88" s="66">
        <v>40</v>
      </c>
      <c r="R88" s="82">
        <v>4</v>
      </c>
      <c r="S88" s="76">
        <v>11</v>
      </c>
      <c r="T88" s="76">
        <v>4</v>
      </c>
      <c r="U88" s="79">
        <v>4</v>
      </c>
      <c r="V88" s="76">
        <v>1</v>
      </c>
      <c r="W88" s="98">
        <v>4</v>
      </c>
      <c r="X88" s="49">
        <v>4</v>
      </c>
      <c r="Y88" s="79">
        <v>8</v>
      </c>
      <c r="Z88" s="79">
        <v>15</v>
      </c>
      <c r="AA88" s="76">
        <v>12</v>
      </c>
      <c r="AB88" s="79">
        <v>24</v>
      </c>
      <c r="AC88" s="79">
        <v>22</v>
      </c>
      <c r="AD88" s="79">
        <v>36</v>
      </c>
      <c r="AE88" s="79">
        <v>39</v>
      </c>
      <c r="AF88" s="79">
        <v>36</v>
      </c>
      <c r="AG88" s="79">
        <v>36</v>
      </c>
      <c r="AH88" s="79">
        <v>36</v>
      </c>
      <c r="AI88" s="79">
        <v>36</v>
      </c>
      <c r="AJ88" s="79">
        <v>36</v>
      </c>
      <c r="AK88" s="79">
        <v>36</v>
      </c>
      <c r="AL88" s="53">
        <v>36</v>
      </c>
      <c r="AM88" s="52">
        <f t="shared" si="29"/>
        <v>13</v>
      </c>
      <c r="AN88" s="53">
        <v>16</v>
      </c>
      <c r="AO88" s="51" t="s">
        <v>42</v>
      </c>
      <c r="AP88" s="52">
        <f>ROUND(((AR88/31)*21),0)</f>
        <v>14</v>
      </c>
      <c r="AQ88" s="48">
        <v>13</v>
      </c>
      <c r="AR88" s="52">
        <v>20</v>
      </c>
      <c r="AS88" s="19">
        <f t="shared" si="28"/>
        <v>29</v>
      </c>
      <c r="AT88" s="53">
        <v>0</v>
      </c>
      <c r="AU88" s="54">
        <v>20</v>
      </c>
      <c r="AV88" s="54">
        <v>20</v>
      </c>
      <c r="AW88" s="54">
        <v>18</v>
      </c>
      <c r="AX88" s="54">
        <v>20</v>
      </c>
      <c r="AY88" s="54">
        <v>4</v>
      </c>
      <c r="AZ88" s="54">
        <v>18</v>
      </c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</row>
    <row r="89" spans="1:71" x14ac:dyDescent="0.2">
      <c r="A89" s="51" t="s">
        <v>43</v>
      </c>
      <c r="B89" s="49">
        <v>100</v>
      </c>
      <c r="C89" s="65">
        <v>1</v>
      </c>
      <c r="D89" s="66">
        <v>100</v>
      </c>
      <c r="E89" s="65">
        <v>36</v>
      </c>
      <c r="F89" s="65">
        <v>54</v>
      </c>
      <c r="G89" s="65">
        <v>71</v>
      </c>
      <c r="H89" s="65">
        <v>70</v>
      </c>
      <c r="I89" s="79">
        <v>69</v>
      </c>
      <c r="J89" s="49">
        <v>61</v>
      </c>
      <c r="K89" s="49">
        <v>33</v>
      </c>
      <c r="L89" s="49">
        <v>69</v>
      </c>
      <c r="M89" s="79">
        <v>72</v>
      </c>
      <c r="N89" s="79">
        <v>74</v>
      </c>
      <c r="O89" s="49">
        <v>101</v>
      </c>
      <c r="P89" s="79">
        <v>111</v>
      </c>
      <c r="Q89" s="66">
        <v>100</v>
      </c>
      <c r="R89" s="82">
        <v>90</v>
      </c>
      <c r="S89" s="76">
        <v>91</v>
      </c>
      <c r="T89" s="76">
        <v>107</v>
      </c>
      <c r="U89" s="79">
        <v>101</v>
      </c>
      <c r="V89" s="76">
        <v>111</v>
      </c>
      <c r="W89" s="98">
        <v>124</v>
      </c>
      <c r="X89" s="49">
        <v>123</v>
      </c>
      <c r="Y89" s="79">
        <v>127</v>
      </c>
      <c r="Z89" s="79">
        <v>110</v>
      </c>
      <c r="AA89" s="76">
        <v>106</v>
      </c>
      <c r="AB89" s="79">
        <v>105</v>
      </c>
      <c r="AC89" s="79">
        <v>94</v>
      </c>
      <c r="AD89" s="79">
        <v>100</v>
      </c>
      <c r="AE89" s="79">
        <v>98</v>
      </c>
      <c r="AF89" s="79">
        <v>105</v>
      </c>
      <c r="AG89" s="79">
        <v>95</v>
      </c>
      <c r="AH89" s="79">
        <v>92</v>
      </c>
      <c r="AI89" s="79">
        <v>90</v>
      </c>
      <c r="AJ89" s="79">
        <v>90</v>
      </c>
      <c r="AK89" s="79">
        <v>92</v>
      </c>
      <c r="AL89" s="53">
        <v>90</v>
      </c>
      <c r="AM89" s="52">
        <f t="shared" si="29"/>
        <v>32</v>
      </c>
      <c r="AN89" s="53">
        <v>41</v>
      </c>
      <c r="AO89" s="51" t="s">
        <v>43</v>
      </c>
      <c r="AP89" s="52">
        <f>ROUND(((AR89/31)*21),0)</f>
        <v>68</v>
      </c>
      <c r="AQ89" s="53">
        <v>52</v>
      </c>
      <c r="AR89" s="52">
        <v>100</v>
      </c>
      <c r="AS89" s="19">
        <f t="shared" si="28"/>
        <v>93</v>
      </c>
      <c r="AT89" s="53">
        <v>33</v>
      </c>
      <c r="AU89" s="54">
        <v>66</v>
      </c>
      <c r="AV89" s="54">
        <v>75</v>
      </c>
      <c r="AW89" s="54">
        <v>56</v>
      </c>
      <c r="AX89" s="54">
        <v>78</v>
      </c>
      <c r="AY89" s="54">
        <v>71</v>
      </c>
      <c r="AZ89" s="54">
        <v>64</v>
      </c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</row>
    <row r="90" spans="1:71" x14ac:dyDescent="0.2">
      <c r="A90" s="51" t="s">
        <v>44</v>
      </c>
      <c r="B90" s="49">
        <v>100</v>
      </c>
      <c r="C90" s="65">
        <v>0</v>
      </c>
      <c r="D90" s="66">
        <v>100</v>
      </c>
      <c r="E90" s="65">
        <v>0</v>
      </c>
      <c r="F90" s="65">
        <v>0</v>
      </c>
      <c r="G90" s="65">
        <v>0</v>
      </c>
      <c r="H90" s="65">
        <v>0</v>
      </c>
      <c r="I90" s="79">
        <v>0</v>
      </c>
      <c r="J90" s="49">
        <v>0</v>
      </c>
      <c r="K90" s="49">
        <v>0</v>
      </c>
      <c r="L90" s="49">
        <v>0</v>
      </c>
      <c r="M90" s="79">
        <v>0</v>
      </c>
      <c r="N90" s="79">
        <v>0</v>
      </c>
      <c r="O90" s="49">
        <v>0</v>
      </c>
      <c r="P90" s="79">
        <v>0</v>
      </c>
      <c r="Q90" s="66">
        <v>100</v>
      </c>
      <c r="R90" s="82">
        <v>0</v>
      </c>
      <c r="S90" s="76">
        <v>0</v>
      </c>
      <c r="T90" s="76">
        <v>0</v>
      </c>
      <c r="U90" s="79">
        <v>0</v>
      </c>
      <c r="V90" s="76">
        <v>0</v>
      </c>
      <c r="W90" s="98">
        <v>0</v>
      </c>
      <c r="X90" s="49">
        <v>0</v>
      </c>
      <c r="Y90" s="79">
        <v>0</v>
      </c>
      <c r="Z90" s="79">
        <v>0</v>
      </c>
      <c r="AA90" s="76">
        <v>0</v>
      </c>
      <c r="AB90" s="79">
        <v>3</v>
      </c>
      <c r="AC90" s="79">
        <v>2</v>
      </c>
      <c r="AD90" s="79">
        <v>8</v>
      </c>
      <c r="AE90" s="79">
        <v>2</v>
      </c>
      <c r="AF90" s="79">
        <v>6</v>
      </c>
      <c r="AG90" s="79">
        <v>1</v>
      </c>
      <c r="AH90" s="79">
        <v>2</v>
      </c>
      <c r="AI90" s="79">
        <v>1</v>
      </c>
      <c r="AJ90" s="79">
        <v>1</v>
      </c>
      <c r="AK90" s="79">
        <v>4</v>
      </c>
      <c r="AL90" s="53">
        <v>0</v>
      </c>
      <c r="AM90" s="52">
        <f t="shared" si="29"/>
        <v>32</v>
      </c>
      <c r="AN90" s="53">
        <v>0</v>
      </c>
      <c r="AO90" s="51" t="s">
        <v>44</v>
      </c>
      <c r="AP90" s="52">
        <f>ROUND(((AR90/31)*21),0)</f>
        <v>7</v>
      </c>
      <c r="AQ90" s="53">
        <v>4</v>
      </c>
      <c r="AR90" s="52">
        <v>10</v>
      </c>
      <c r="AS90" s="19">
        <f t="shared" si="28"/>
        <v>4</v>
      </c>
      <c r="AT90" s="53">
        <v>3</v>
      </c>
      <c r="AU90" s="54">
        <v>2</v>
      </c>
      <c r="AV90" s="54">
        <v>1</v>
      </c>
      <c r="AW90" s="54">
        <v>0</v>
      </c>
      <c r="AX90" s="54">
        <v>0</v>
      </c>
      <c r="AY90" s="54">
        <v>5</v>
      </c>
      <c r="AZ90" s="54">
        <v>4</v>
      </c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</row>
    <row r="91" spans="1:71" ht="15" hidden="1" x14ac:dyDescent="0.25">
      <c r="A91" s="51" t="s">
        <v>45</v>
      </c>
      <c r="B91" s="49">
        <v>100</v>
      </c>
      <c r="C91" s="49">
        <v>0</v>
      </c>
      <c r="D91" s="66">
        <v>100</v>
      </c>
      <c r="E91" s="49">
        <v>0</v>
      </c>
      <c r="F91" s="49">
        <v>0</v>
      </c>
      <c r="G91" s="49">
        <v>0</v>
      </c>
      <c r="H91" s="49">
        <v>0</v>
      </c>
      <c r="I91" s="79">
        <v>0</v>
      </c>
      <c r="J91" s="49">
        <v>0</v>
      </c>
      <c r="K91" s="49">
        <v>0</v>
      </c>
      <c r="L91" s="49">
        <v>0</v>
      </c>
      <c r="M91" s="79">
        <v>0</v>
      </c>
      <c r="N91" s="79">
        <v>0</v>
      </c>
      <c r="O91" s="49">
        <v>0</v>
      </c>
      <c r="P91" s="79">
        <v>0</v>
      </c>
      <c r="Q91" s="66">
        <v>100</v>
      </c>
      <c r="R91" s="82">
        <v>0</v>
      </c>
      <c r="S91" s="76">
        <v>0</v>
      </c>
      <c r="T91" s="76">
        <v>0</v>
      </c>
      <c r="U91" s="79">
        <v>0</v>
      </c>
      <c r="V91" s="76">
        <v>0</v>
      </c>
      <c r="W91" s="98">
        <v>0</v>
      </c>
      <c r="X91" s="49">
        <v>0</v>
      </c>
      <c r="Y91" s="79">
        <v>0</v>
      </c>
      <c r="Z91" s="79">
        <v>0</v>
      </c>
      <c r="AA91" s="76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53">
        <v>0</v>
      </c>
      <c r="AM91" s="52">
        <f t="shared" si="29"/>
        <v>32</v>
      </c>
      <c r="AN91" s="53">
        <v>0</v>
      </c>
      <c r="AO91" s="34"/>
      <c r="AP91" s="34"/>
      <c r="AQ91" s="33"/>
      <c r="AR91" s="34"/>
      <c r="AS91" s="19" t="str">
        <f t="shared" si="28"/>
        <v/>
      </c>
      <c r="AT91" s="84"/>
      <c r="AU91" s="35"/>
      <c r="AV91" s="35"/>
      <c r="AW91" s="35"/>
      <c r="AX91" s="35"/>
      <c r="AY91" s="35"/>
      <c r="AZ91" s="35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</row>
    <row r="92" spans="1:71" x14ac:dyDescent="0.2">
      <c r="A92" s="51" t="s">
        <v>46</v>
      </c>
      <c r="B92" s="49">
        <v>20</v>
      </c>
      <c r="C92" s="65">
        <v>0</v>
      </c>
      <c r="D92" s="66">
        <v>20</v>
      </c>
      <c r="E92" s="65">
        <v>3</v>
      </c>
      <c r="F92" s="65">
        <v>7</v>
      </c>
      <c r="G92" s="65">
        <v>17</v>
      </c>
      <c r="H92" s="65">
        <v>5</v>
      </c>
      <c r="I92" s="79">
        <v>6</v>
      </c>
      <c r="J92" s="49">
        <v>19</v>
      </c>
      <c r="K92" s="49">
        <v>22</v>
      </c>
      <c r="L92" s="49">
        <v>31</v>
      </c>
      <c r="M92" s="79">
        <v>32</v>
      </c>
      <c r="N92" s="79">
        <v>25</v>
      </c>
      <c r="O92" s="49">
        <v>31</v>
      </c>
      <c r="P92" s="79">
        <v>27</v>
      </c>
      <c r="Q92" s="66">
        <v>20</v>
      </c>
      <c r="R92" s="82">
        <v>24</v>
      </c>
      <c r="S92" s="76">
        <v>22</v>
      </c>
      <c r="T92" s="76">
        <v>20</v>
      </c>
      <c r="U92" s="79">
        <v>21</v>
      </c>
      <c r="V92" s="76">
        <v>21</v>
      </c>
      <c r="W92" s="98">
        <v>23</v>
      </c>
      <c r="X92" s="49">
        <v>31</v>
      </c>
      <c r="Y92" s="79">
        <v>22</v>
      </c>
      <c r="Z92" s="79">
        <v>22</v>
      </c>
      <c r="AA92" s="76">
        <v>25</v>
      </c>
      <c r="AB92" s="79">
        <v>24</v>
      </c>
      <c r="AC92" s="79">
        <v>20</v>
      </c>
      <c r="AD92" s="79">
        <v>21</v>
      </c>
      <c r="AE92" s="79">
        <v>23</v>
      </c>
      <c r="AF92" s="79">
        <v>20</v>
      </c>
      <c r="AG92" s="79">
        <v>26</v>
      </c>
      <c r="AH92" s="79">
        <v>25</v>
      </c>
      <c r="AI92" s="79">
        <v>20</v>
      </c>
      <c r="AJ92" s="79">
        <v>22</v>
      </c>
      <c r="AK92" s="79">
        <v>20</v>
      </c>
      <c r="AL92" s="53">
        <v>19</v>
      </c>
      <c r="AM92" s="52">
        <f t="shared" si="29"/>
        <v>6</v>
      </c>
      <c r="AN92" s="53">
        <v>9</v>
      </c>
      <c r="AO92" s="51" t="s">
        <v>46</v>
      </c>
      <c r="AP92" s="52">
        <f t="shared" ref="AP92:AP99" si="30">ROUND(((AR92/31)*21),0)</f>
        <v>14</v>
      </c>
      <c r="AQ92" s="48">
        <v>22</v>
      </c>
      <c r="AR92" s="52">
        <v>20</v>
      </c>
      <c r="AS92" s="19">
        <f t="shared" si="28"/>
        <v>31</v>
      </c>
      <c r="AT92" s="53">
        <v>2</v>
      </c>
      <c r="AU92" s="54">
        <v>8</v>
      </c>
      <c r="AV92" s="54">
        <v>7</v>
      </c>
      <c r="AW92" s="54">
        <v>18</v>
      </c>
      <c r="AX92" s="54">
        <v>16</v>
      </c>
      <c r="AY92" s="54">
        <v>8</v>
      </c>
      <c r="AZ92" s="54">
        <v>20</v>
      </c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</row>
    <row r="93" spans="1:71" s="83" customFormat="1" x14ac:dyDescent="0.2">
      <c r="A93" s="51" t="s">
        <v>47</v>
      </c>
      <c r="B93" s="49">
        <v>20</v>
      </c>
      <c r="C93" s="65">
        <v>0</v>
      </c>
      <c r="D93" s="66">
        <v>20</v>
      </c>
      <c r="E93" s="65">
        <v>3</v>
      </c>
      <c r="F93" s="65">
        <v>6</v>
      </c>
      <c r="G93" s="65">
        <v>10</v>
      </c>
      <c r="H93" s="65">
        <v>12</v>
      </c>
      <c r="I93" s="79">
        <v>13</v>
      </c>
      <c r="J93" s="49">
        <v>18</v>
      </c>
      <c r="K93" s="49">
        <v>5</v>
      </c>
      <c r="L93" s="49">
        <v>24</v>
      </c>
      <c r="M93" s="79">
        <v>21</v>
      </c>
      <c r="N93" s="79">
        <v>31</v>
      </c>
      <c r="O93" s="49">
        <v>32</v>
      </c>
      <c r="P93" s="79">
        <v>33</v>
      </c>
      <c r="Q93" s="66">
        <v>20</v>
      </c>
      <c r="R93" s="82">
        <v>25</v>
      </c>
      <c r="S93" s="76">
        <v>15</v>
      </c>
      <c r="T93" s="76">
        <v>15</v>
      </c>
      <c r="U93" s="79">
        <v>11</v>
      </c>
      <c r="V93" s="76">
        <v>19</v>
      </c>
      <c r="W93" s="98">
        <v>19</v>
      </c>
      <c r="X93" s="49">
        <v>20</v>
      </c>
      <c r="Y93" s="79">
        <v>19</v>
      </c>
      <c r="Z93" s="79">
        <v>21</v>
      </c>
      <c r="AA93" s="76">
        <v>21</v>
      </c>
      <c r="AB93" s="79">
        <v>20</v>
      </c>
      <c r="AC93" s="79">
        <v>20</v>
      </c>
      <c r="AD93" s="79">
        <v>20</v>
      </c>
      <c r="AE93" s="79">
        <v>22</v>
      </c>
      <c r="AF93" s="79">
        <v>20</v>
      </c>
      <c r="AG93" s="79">
        <v>27</v>
      </c>
      <c r="AH93" s="79">
        <v>25</v>
      </c>
      <c r="AI93" s="79">
        <v>25</v>
      </c>
      <c r="AJ93" s="79">
        <v>24</v>
      </c>
      <c r="AK93" s="79">
        <v>20</v>
      </c>
      <c r="AL93" s="53">
        <v>18</v>
      </c>
      <c r="AM93" s="52">
        <f t="shared" si="29"/>
        <v>6</v>
      </c>
      <c r="AN93" s="53">
        <v>5</v>
      </c>
      <c r="AO93" s="51" t="s">
        <v>47</v>
      </c>
      <c r="AP93" s="52">
        <f t="shared" si="30"/>
        <v>14</v>
      </c>
      <c r="AQ93" s="53">
        <v>15</v>
      </c>
      <c r="AR93" s="52">
        <v>20</v>
      </c>
      <c r="AS93" s="19">
        <f t="shared" si="28"/>
        <v>20</v>
      </c>
      <c r="AT93" s="53">
        <v>10</v>
      </c>
      <c r="AU93" s="54">
        <v>8</v>
      </c>
      <c r="AV93" s="54">
        <v>19</v>
      </c>
      <c r="AW93" s="54">
        <v>18</v>
      </c>
      <c r="AX93" s="54">
        <v>20</v>
      </c>
      <c r="AY93" s="54">
        <v>20</v>
      </c>
      <c r="AZ93" s="54">
        <v>20</v>
      </c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</row>
    <row r="94" spans="1:71" x14ac:dyDescent="0.2">
      <c r="A94" s="51" t="s">
        <v>48</v>
      </c>
      <c r="B94" s="49">
        <v>660</v>
      </c>
      <c r="C94" s="49">
        <v>0</v>
      </c>
      <c r="D94" s="66">
        <v>660</v>
      </c>
      <c r="E94" s="49">
        <v>0</v>
      </c>
      <c r="F94" s="49">
        <v>0</v>
      </c>
      <c r="G94" s="49">
        <v>0</v>
      </c>
      <c r="H94" s="49">
        <v>0</v>
      </c>
      <c r="I94" s="79">
        <v>0</v>
      </c>
      <c r="J94" s="49">
        <v>0</v>
      </c>
      <c r="K94" s="49">
        <v>0</v>
      </c>
      <c r="L94" s="49">
        <v>0</v>
      </c>
      <c r="M94" s="79">
        <v>0</v>
      </c>
      <c r="N94" s="79">
        <v>84</v>
      </c>
      <c r="O94" s="49">
        <v>192</v>
      </c>
      <c r="P94" s="79">
        <v>0</v>
      </c>
      <c r="Q94" s="66">
        <v>660</v>
      </c>
      <c r="R94" s="82">
        <v>0</v>
      </c>
      <c r="S94" s="76">
        <v>0</v>
      </c>
      <c r="T94" s="76">
        <v>0</v>
      </c>
      <c r="U94" s="79">
        <v>0</v>
      </c>
      <c r="V94" s="76">
        <v>23</v>
      </c>
      <c r="W94" s="98">
        <v>27</v>
      </c>
      <c r="X94" s="49">
        <v>7</v>
      </c>
      <c r="Y94" s="79">
        <v>15</v>
      </c>
      <c r="Z94" s="79">
        <v>207</v>
      </c>
      <c r="AA94" s="76">
        <v>570</v>
      </c>
      <c r="AB94" s="79">
        <v>232</v>
      </c>
      <c r="AC94" s="79">
        <v>105</v>
      </c>
      <c r="AD94" s="79">
        <v>0</v>
      </c>
      <c r="AE94" s="79">
        <v>0</v>
      </c>
      <c r="AF94" s="79">
        <v>39</v>
      </c>
      <c r="AG94" s="79">
        <v>78</v>
      </c>
      <c r="AH94" s="79">
        <v>54</v>
      </c>
      <c r="AI94" s="79">
        <v>40</v>
      </c>
      <c r="AJ94" s="79">
        <v>43</v>
      </c>
      <c r="AK94" s="79">
        <v>31</v>
      </c>
      <c r="AL94" s="53">
        <v>41</v>
      </c>
      <c r="AM94" s="52">
        <f t="shared" si="29"/>
        <v>213</v>
      </c>
      <c r="AN94" s="53">
        <v>24</v>
      </c>
      <c r="AO94" s="51" t="s">
        <v>48</v>
      </c>
      <c r="AP94" s="52">
        <f t="shared" si="30"/>
        <v>34</v>
      </c>
      <c r="AQ94" s="53">
        <v>61</v>
      </c>
      <c r="AR94" s="52">
        <v>50</v>
      </c>
      <c r="AS94" s="19">
        <f t="shared" si="28"/>
        <v>85</v>
      </c>
      <c r="AT94" s="53">
        <v>11</v>
      </c>
      <c r="AU94" s="54">
        <v>35</v>
      </c>
      <c r="AV94" s="54">
        <v>36</v>
      </c>
      <c r="AW94" s="54">
        <v>30</v>
      </c>
      <c r="AX94" s="54">
        <v>57</v>
      </c>
      <c r="AY94" s="54">
        <v>50</v>
      </c>
      <c r="AZ94" s="54">
        <v>50</v>
      </c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</row>
    <row r="95" spans="1:71" x14ac:dyDescent="0.2">
      <c r="A95" s="51" t="s">
        <v>49</v>
      </c>
      <c r="B95" s="49">
        <v>2400</v>
      </c>
      <c r="C95" s="65">
        <v>92</v>
      </c>
      <c r="D95" s="66">
        <v>2400</v>
      </c>
      <c r="E95" s="65">
        <v>123</v>
      </c>
      <c r="F95" s="65">
        <v>255</v>
      </c>
      <c r="G95" s="65">
        <v>345</v>
      </c>
      <c r="H95" s="65">
        <v>343</v>
      </c>
      <c r="I95" s="79">
        <v>752</v>
      </c>
      <c r="J95" s="49">
        <v>542</v>
      </c>
      <c r="K95" s="49">
        <v>465</v>
      </c>
      <c r="L95" s="49">
        <v>646</v>
      </c>
      <c r="M95" s="79">
        <v>635</v>
      </c>
      <c r="N95" s="79">
        <v>642</v>
      </c>
      <c r="O95" s="49">
        <v>623</v>
      </c>
      <c r="P95" s="79">
        <v>706</v>
      </c>
      <c r="Q95" s="66">
        <v>2400</v>
      </c>
      <c r="R95" s="82">
        <v>681</v>
      </c>
      <c r="S95" s="76">
        <v>737</v>
      </c>
      <c r="T95" s="76">
        <v>990</v>
      </c>
      <c r="U95" s="79">
        <v>905</v>
      </c>
      <c r="V95" s="76">
        <v>1027</v>
      </c>
      <c r="W95" s="98">
        <v>1035</v>
      </c>
      <c r="X95" s="49">
        <v>984</v>
      </c>
      <c r="Y95" s="79">
        <v>1160</v>
      </c>
      <c r="Z95" s="79">
        <v>933</v>
      </c>
      <c r="AA95" s="76">
        <v>937</v>
      </c>
      <c r="AB95" s="79">
        <v>878</v>
      </c>
      <c r="AC95" s="79">
        <v>837</v>
      </c>
      <c r="AD95" s="79">
        <v>1181</v>
      </c>
      <c r="AE95" s="79">
        <v>1026</v>
      </c>
      <c r="AF95" s="79">
        <v>1224</v>
      </c>
      <c r="AG95" s="79">
        <v>1411</v>
      </c>
      <c r="AH95" s="79">
        <v>1241</v>
      </c>
      <c r="AI95" s="79">
        <v>1103</v>
      </c>
      <c r="AJ95" s="79">
        <v>1137</v>
      </c>
      <c r="AK95" s="79">
        <v>1124</v>
      </c>
      <c r="AL95" s="53">
        <v>1196</v>
      </c>
      <c r="AM95" s="52">
        <f t="shared" si="29"/>
        <v>774</v>
      </c>
      <c r="AN95" s="53">
        <v>443</v>
      </c>
      <c r="AO95" s="51" t="s">
        <v>49</v>
      </c>
      <c r="AP95" s="52">
        <f t="shared" si="30"/>
        <v>7</v>
      </c>
      <c r="AQ95" s="53">
        <v>784</v>
      </c>
      <c r="AR95" s="52">
        <v>10</v>
      </c>
      <c r="AS95" s="19">
        <f t="shared" si="28"/>
        <v>1227</v>
      </c>
      <c r="AT95" s="53">
        <v>0</v>
      </c>
      <c r="AU95" s="54">
        <v>11</v>
      </c>
      <c r="AV95" s="54">
        <v>18</v>
      </c>
      <c r="AW95" s="54">
        <v>15</v>
      </c>
      <c r="AX95" s="54">
        <v>42</v>
      </c>
      <c r="AY95" s="54">
        <v>10</v>
      </c>
      <c r="AZ95" s="54">
        <v>14</v>
      </c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</row>
    <row r="96" spans="1:71" s="85" customFormat="1" x14ac:dyDescent="0.2">
      <c r="A96" s="51" t="s">
        <v>50</v>
      </c>
      <c r="B96" s="49">
        <v>600</v>
      </c>
      <c r="C96" s="65">
        <v>0</v>
      </c>
      <c r="D96" s="66">
        <v>600</v>
      </c>
      <c r="E96" s="65">
        <v>0</v>
      </c>
      <c r="F96" s="65">
        <v>5</v>
      </c>
      <c r="G96" s="65">
        <v>2</v>
      </c>
      <c r="H96" s="65">
        <v>1</v>
      </c>
      <c r="I96" s="79">
        <v>6</v>
      </c>
      <c r="J96" s="49">
        <v>45</v>
      </c>
      <c r="K96" s="49">
        <v>4</v>
      </c>
      <c r="L96" s="49">
        <v>42</v>
      </c>
      <c r="M96" s="79">
        <v>6</v>
      </c>
      <c r="N96" s="79">
        <v>19</v>
      </c>
      <c r="O96" s="49">
        <v>14</v>
      </c>
      <c r="P96" s="79">
        <v>10</v>
      </c>
      <c r="Q96" s="66">
        <v>600</v>
      </c>
      <c r="R96" s="82">
        <v>13</v>
      </c>
      <c r="S96" s="76">
        <v>75</v>
      </c>
      <c r="T96" s="76">
        <v>284</v>
      </c>
      <c r="U96" s="79">
        <v>312</v>
      </c>
      <c r="V96" s="76">
        <v>580</v>
      </c>
      <c r="W96" s="98">
        <v>562</v>
      </c>
      <c r="X96" s="49">
        <v>652</v>
      </c>
      <c r="Y96" s="79">
        <v>685</v>
      </c>
      <c r="Z96" s="79">
        <v>565</v>
      </c>
      <c r="AA96" s="76">
        <v>649</v>
      </c>
      <c r="AB96" s="79">
        <v>611</v>
      </c>
      <c r="AC96" s="79">
        <v>542</v>
      </c>
      <c r="AD96" s="79">
        <v>552</v>
      </c>
      <c r="AE96" s="79">
        <v>556</v>
      </c>
      <c r="AF96" s="79">
        <v>543</v>
      </c>
      <c r="AG96" s="79">
        <v>568</v>
      </c>
      <c r="AH96" s="79">
        <v>571</v>
      </c>
      <c r="AI96" s="79">
        <v>542</v>
      </c>
      <c r="AJ96" s="79">
        <v>554</v>
      </c>
      <c r="AK96" s="79">
        <v>548</v>
      </c>
      <c r="AL96" s="53">
        <v>551</v>
      </c>
      <c r="AM96" s="52">
        <f t="shared" si="29"/>
        <v>194</v>
      </c>
      <c r="AN96" s="53">
        <v>198</v>
      </c>
      <c r="AO96" s="51" t="s">
        <v>50</v>
      </c>
      <c r="AP96" s="52">
        <f t="shared" si="30"/>
        <v>339</v>
      </c>
      <c r="AQ96" s="53">
        <v>301</v>
      </c>
      <c r="AR96" s="52">
        <v>500</v>
      </c>
      <c r="AS96" s="19">
        <f t="shared" si="28"/>
        <v>499</v>
      </c>
      <c r="AT96" s="53">
        <v>443</v>
      </c>
      <c r="AU96" s="54">
        <v>384</v>
      </c>
      <c r="AV96" s="54">
        <v>390</v>
      </c>
      <c r="AW96" s="54">
        <v>410</v>
      </c>
      <c r="AX96" s="54">
        <v>426</v>
      </c>
      <c r="AY96" s="54">
        <v>422</v>
      </c>
      <c r="AZ96" s="54">
        <v>386</v>
      </c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</row>
    <row r="97" spans="1:71" s="85" customFormat="1" x14ac:dyDescent="0.2">
      <c r="A97" s="51" t="s">
        <v>51</v>
      </c>
      <c r="B97" s="49">
        <v>700</v>
      </c>
      <c r="C97" s="49">
        <v>46</v>
      </c>
      <c r="D97" s="66">
        <v>700</v>
      </c>
      <c r="E97" s="49">
        <v>103</v>
      </c>
      <c r="F97" s="49">
        <v>153</v>
      </c>
      <c r="G97" s="49">
        <v>292</v>
      </c>
      <c r="H97" s="49">
        <v>255</v>
      </c>
      <c r="I97" s="79">
        <v>211</v>
      </c>
      <c r="J97" s="49">
        <v>247</v>
      </c>
      <c r="K97" s="49">
        <v>230</v>
      </c>
      <c r="L97" s="49">
        <v>286</v>
      </c>
      <c r="M97" s="79">
        <v>188</v>
      </c>
      <c r="N97" s="79">
        <v>317</v>
      </c>
      <c r="O97" s="49">
        <v>269</v>
      </c>
      <c r="P97" s="79">
        <v>345</v>
      </c>
      <c r="Q97" s="66">
        <v>700</v>
      </c>
      <c r="R97" s="82">
        <v>367</v>
      </c>
      <c r="S97" s="76">
        <v>371</v>
      </c>
      <c r="T97" s="76">
        <v>384</v>
      </c>
      <c r="U97" s="79">
        <v>393</v>
      </c>
      <c r="V97" s="76">
        <v>472</v>
      </c>
      <c r="W97" s="98">
        <v>543</v>
      </c>
      <c r="X97" s="49">
        <v>472</v>
      </c>
      <c r="Y97" s="79">
        <v>700</v>
      </c>
      <c r="Z97" s="79">
        <v>792</v>
      </c>
      <c r="AA97" s="76">
        <v>774</v>
      </c>
      <c r="AB97" s="79">
        <v>770</v>
      </c>
      <c r="AC97" s="79">
        <v>696</v>
      </c>
      <c r="AD97" s="79">
        <v>705</v>
      </c>
      <c r="AE97" s="79">
        <v>718</v>
      </c>
      <c r="AF97" s="79">
        <v>745</v>
      </c>
      <c r="AG97" s="79">
        <v>679</v>
      </c>
      <c r="AH97" s="79">
        <v>788</v>
      </c>
      <c r="AI97" s="79">
        <v>733</v>
      </c>
      <c r="AJ97" s="79">
        <v>706</v>
      </c>
      <c r="AK97" s="79">
        <v>704</v>
      </c>
      <c r="AL97" s="53">
        <v>648</v>
      </c>
      <c r="AM97" s="52">
        <f t="shared" si="29"/>
        <v>226</v>
      </c>
      <c r="AN97" s="53">
        <v>312</v>
      </c>
      <c r="AO97" s="51" t="s">
        <v>51</v>
      </c>
      <c r="AP97" s="52">
        <f t="shared" si="30"/>
        <v>237</v>
      </c>
      <c r="AQ97" s="53">
        <v>465</v>
      </c>
      <c r="AR97" s="52">
        <v>350</v>
      </c>
      <c r="AS97" s="19">
        <f t="shared" si="28"/>
        <v>777</v>
      </c>
      <c r="AT97" s="53">
        <v>256</v>
      </c>
      <c r="AU97" s="54">
        <v>260</v>
      </c>
      <c r="AV97" s="54">
        <v>217</v>
      </c>
      <c r="AW97" s="54">
        <v>326</v>
      </c>
      <c r="AX97" s="54">
        <v>362</v>
      </c>
      <c r="AY97" s="54">
        <v>253</v>
      </c>
      <c r="AZ97" s="54">
        <v>55</v>
      </c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</row>
    <row r="98" spans="1:71" s="85" customFormat="1" x14ac:dyDescent="0.2">
      <c r="A98" s="51" t="s">
        <v>52</v>
      </c>
      <c r="B98" s="49">
        <v>200</v>
      </c>
      <c r="C98" s="65">
        <v>18</v>
      </c>
      <c r="D98" s="66">
        <v>200</v>
      </c>
      <c r="E98" s="65">
        <v>60</v>
      </c>
      <c r="F98" s="65">
        <v>119</v>
      </c>
      <c r="G98" s="65">
        <v>158</v>
      </c>
      <c r="H98" s="65">
        <v>126</v>
      </c>
      <c r="I98" s="79">
        <v>129</v>
      </c>
      <c r="J98" s="49">
        <v>112</v>
      </c>
      <c r="K98" s="49">
        <v>124</v>
      </c>
      <c r="L98" s="49">
        <v>145</v>
      </c>
      <c r="M98" s="79">
        <v>162</v>
      </c>
      <c r="N98" s="79">
        <v>140</v>
      </c>
      <c r="O98" s="49">
        <v>214</v>
      </c>
      <c r="P98" s="79">
        <v>211</v>
      </c>
      <c r="Q98" s="66">
        <v>200</v>
      </c>
      <c r="R98" s="82">
        <v>202</v>
      </c>
      <c r="S98" s="76">
        <v>253</v>
      </c>
      <c r="T98" s="76">
        <v>236</v>
      </c>
      <c r="U98" s="79">
        <v>210</v>
      </c>
      <c r="V98" s="76">
        <v>234</v>
      </c>
      <c r="W98" s="98">
        <v>265</v>
      </c>
      <c r="X98" s="49">
        <v>273</v>
      </c>
      <c r="Y98" s="79">
        <v>306</v>
      </c>
      <c r="Z98" s="79">
        <v>287</v>
      </c>
      <c r="AA98" s="76">
        <v>240</v>
      </c>
      <c r="AB98" s="79">
        <v>250</v>
      </c>
      <c r="AC98" s="79">
        <v>205</v>
      </c>
      <c r="AD98" s="79">
        <v>269</v>
      </c>
      <c r="AE98" s="79">
        <v>269</v>
      </c>
      <c r="AF98" s="79">
        <v>244</v>
      </c>
      <c r="AG98" s="79">
        <v>185</v>
      </c>
      <c r="AH98" s="79">
        <v>238</v>
      </c>
      <c r="AI98" s="79">
        <v>222</v>
      </c>
      <c r="AJ98" s="79">
        <v>182</v>
      </c>
      <c r="AK98" s="79">
        <v>182</v>
      </c>
      <c r="AL98" s="53">
        <v>180</v>
      </c>
      <c r="AM98" s="52">
        <f t="shared" si="29"/>
        <v>65</v>
      </c>
      <c r="AN98" s="53">
        <v>127</v>
      </c>
      <c r="AO98" s="51" t="s">
        <v>52</v>
      </c>
      <c r="AP98" s="52">
        <f t="shared" si="30"/>
        <v>135</v>
      </c>
      <c r="AQ98" s="53">
        <v>113</v>
      </c>
      <c r="AR98" s="52">
        <v>200</v>
      </c>
      <c r="AS98" s="19">
        <f t="shared" si="28"/>
        <v>240</v>
      </c>
      <c r="AT98" s="53">
        <v>39</v>
      </c>
      <c r="AU98" s="54">
        <v>83</v>
      </c>
      <c r="AV98" s="54">
        <v>66</v>
      </c>
      <c r="AW98" s="54">
        <v>70</v>
      </c>
      <c r="AX98" s="54">
        <v>54</v>
      </c>
      <c r="AY98" s="54">
        <v>94</v>
      </c>
      <c r="AZ98" s="54">
        <v>74</v>
      </c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</row>
    <row r="99" spans="1:71" s="85" customFormat="1" x14ac:dyDescent="0.2">
      <c r="A99" s="51" t="s">
        <v>58</v>
      </c>
      <c r="B99" s="49">
        <v>200</v>
      </c>
      <c r="C99" s="65">
        <v>14</v>
      </c>
      <c r="D99" s="66">
        <v>200</v>
      </c>
      <c r="E99" s="65">
        <v>6</v>
      </c>
      <c r="F99" s="65">
        <v>76</v>
      </c>
      <c r="G99" s="65">
        <v>287</v>
      </c>
      <c r="H99" s="65">
        <v>96</v>
      </c>
      <c r="I99" s="79">
        <v>201</v>
      </c>
      <c r="J99" s="49">
        <v>228</v>
      </c>
      <c r="K99" s="49">
        <v>218</v>
      </c>
      <c r="L99" s="49">
        <v>204</v>
      </c>
      <c r="M99" s="79">
        <v>263</v>
      </c>
      <c r="N99" s="79">
        <v>292</v>
      </c>
      <c r="O99" s="49">
        <v>224</v>
      </c>
      <c r="P99" s="79">
        <v>216</v>
      </c>
      <c r="Q99" s="66">
        <v>200</v>
      </c>
      <c r="R99" s="82">
        <v>226</v>
      </c>
      <c r="S99" s="76">
        <v>207</v>
      </c>
      <c r="T99" s="76">
        <v>249</v>
      </c>
      <c r="U99" s="79">
        <v>216</v>
      </c>
      <c r="V99" s="76">
        <v>282</v>
      </c>
      <c r="W99" s="98">
        <v>209</v>
      </c>
      <c r="X99" s="49">
        <v>267</v>
      </c>
      <c r="Y99" s="79">
        <v>256</v>
      </c>
      <c r="Z99" s="79">
        <v>215</v>
      </c>
      <c r="AA99" s="76">
        <v>201</v>
      </c>
      <c r="AB99" s="79">
        <v>211</v>
      </c>
      <c r="AC99" s="79">
        <v>182</v>
      </c>
      <c r="AD99" s="79">
        <v>289</v>
      </c>
      <c r="AE99" s="79">
        <v>199</v>
      </c>
      <c r="AF99" s="79">
        <v>221</v>
      </c>
      <c r="AG99" s="79">
        <v>220</v>
      </c>
      <c r="AH99" s="79">
        <v>218</v>
      </c>
      <c r="AI99" s="79">
        <v>184</v>
      </c>
      <c r="AJ99" s="79">
        <v>206</v>
      </c>
      <c r="AK99" s="79">
        <v>208</v>
      </c>
      <c r="AL99" s="53">
        <v>209</v>
      </c>
      <c r="AM99" s="52">
        <f t="shared" si="29"/>
        <v>65</v>
      </c>
      <c r="AN99" s="53">
        <v>24</v>
      </c>
      <c r="AO99" s="51" t="s">
        <v>58</v>
      </c>
      <c r="AP99" s="52">
        <f t="shared" si="30"/>
        <v>102</v>
      </c>
      <c r="AQ99" s="53">
        <v>155</v>
      </c>
      <c r="AR99" s="52">
        <v>150</v>
      </c>
      <c r="AS99" s="19">
        <f t="shared" si="28"/>
        <v>179</v>
      </c>
      <c r="AT99" s="53">
        <v>88</v>
      </c>
      <c r="AU99" s="54">
        <v>143</v>
      </c>
      <c r="AV99" s="54">
        <v>118</v>
      </c>
      <c r="AW99" s="54">
        <v>128</v>
      </c>
      <c r="AX99" s="54">
        <v>132</v>
      </c>
      <c r="AY99" s="54">
        <v>121</v>
      </c>
      <c r="AZ99" s="54">
        <v>126</v>
      </c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</row>
    <row r="100" spans="1:71" s="85" customFormat="1" x14ac:dyDescent="0.25">
      <c r="A100" s="55" t="s">
        <v>54</v>
      </c>
      <c r="B100" s="86">
        <f t="shared" ref="B100:AN100" si="31">SUM(B81:B99)</f>
        <v>6352</v>
      </c>
      <c r="C100" s="86">
        <f t="shared" si="31"/>
        <v>195</v>
      </c>
      <c r="D100" s="86">
        <f t="shared" si="31"/>
        <v>6352</v>
      </c>
      <c r="E100" s="86">
        <f t="shared" si="31"/>
        <v>558</v>
      </c>
      <c r="F100" s="86">
        <f t="shared" si="31"/>
        <v>2445</v>
      </c>
      <c r="G100" s="86">
        <f t="shared" si="31"/>
        <v>3163</v>
      </c>
      <c r="H100" s="86">
        <f t="shared" si="31"/>
        <v>2690</v>
      </c>
      <c r="I100" s="86">
        <f t="shared" si="31"/>
        <v>5295</v>
      </c>
      <c r="J100" s="86">
        <f t="shared" si="31"/>
        <v>3571</v>
      </c>
      <c r="K100" s="86">
        <f t="shared" si="31"/>
        <v>3252</v>
      </c>
      <c r="L100" s="86">
        <f t="shared" si="31"/>
        <v>3949</v>
      </c>
      <c r="M100" s="86">
        <f t="shared" si="31"/>
        <v>3853</v>
      </c>
      <c r="N100" s="86">
        <f t="shared" si="31"/>
        <v>4450</v>
      </c>
      <c r="O100" s="86">
        <f t="shared" si="31"/>
        <v>4322</v>
      </c>
      <c r="P100" s="86">
        <f t="shared" si="31"/>
        <v>3962</v>
      </c>
      <c r="Q100" s="86">
        <f t="shared" si="31"/>
        <v>6352</v>
      </c>
      <c r="R100" s="86">
        <f t="shared" si="31"/>
        <v>4590</v>
      </c>
      <c r="S100" s="86">
        <f t="shared" si="31"/>
        <v>3918</v>
      </c>
      <c r="T100" s="86">
        <f t="shared" si="31"/>
        <v>4925</v>
      </c>
      <c r="U100" s="86">
        <f t="shared" si="31"/>
        <v>4633</v>
      </c>
      <c r="V100" s="86">
        <f t="shared" si="31"/>
        <v>6015</v>
      </c>
      <c r="W100" s="86">
        <f t="shared" si="31"/>
        <v>5435</v>
      </c>
      <c r="X100" s="86">
        <f t="shared" si="31"/>
        <v>5892</v>
      </c>
      <c r="Y100" s="86">
        <f t="shared" si="31"/>
        <v>7122</v>
      </c>
      <c r="Z100" s="86">
        <f t="shared" si="31"/>
        <v>6851</v>
      </c>
      <c r="AA100" s="86">
        <f t="shared" si="31"/>
        <v>7740</v>
      </c>
      <c r="AB100" s="86">
        <f t="shared" si="31"/>
        <v>7991</v>
      </c>
      <c r="AC100" s="86">
        <f t="shared" si="31"/>
        <v>5715</v>
      </c>
      <c r="AD100" s="86">
        <f t="shared" si="31"/>
        <v>6342</v>
      </c>
      <c r="AE100" s="86">
        <f t="shared" si="31"/>
        <v>6517</v>
      </c>
      <c r="AF100" s="86">
        <f t="shared" si="31"/>
        <v>6873</v>
      </c>
      <c r="AG100" s="86">
        <f t="shared" si="31"/>
        <v>6154</v>
      </c>
      <c r="AH100" s="86">
        <f t="shared" si="31"/>
        <v>7049</v>
      </c>
      <c r="AI100" s="86">
        <f t="shared" si="31"/>
        <v>7339</v>
      </c>
      <c r="AJ100" s="86">
        <f t="shared" si="31"/>
        <v>7645</v>
      </c>
      <c r="AK100" s="86">
        <f t="shared" si="31"/>
        <v>7207</v>
      </c>
      <c r="AL100" s="86">
        <f t="shared" si="31"/>
        <v>7615</v>
      </c>
      <c r="AM100" s="86">
        <f t="shared" si="31"/>
        <v>2049</v>
      </c>
      <c r="AN100" s="86">
        <f t="shared" si="31"/>
        <v>3176</v>
      </c>
      <c r="AO100" s="55" t="s">
        <v>54</v>
      </c>
      <c r="AP100" s="86">
        <f t="shared" ref="AP100:BS100" si="32">SUM(AP81:AP99)</f>
        <v>1151</v>
      </c>
      <c r="AQ100" s="86">
        <f t="shared" si="32"/>
        <v>2193</v>
      </c>
      <c r="AR100" s="86">
        <f t="shared" si="32"/>
        <v>1695</v>
      </c>
      <c r="AS100" s="86">
        <f t="shared" si="32"/>
        <v>3467</v>
      </c>
      <c r="AT100" s="86">
        <f t="shared" si="32"/>
        <v>986</v>
      </c>
      <c r="AU100" s="86">
        <f t="shared" si="32"/>
        <v>1160</v>
      </c>
      <c r="AV100" s="86">
        <f t="shared" si="32"/>
        <v>1138</v>
      </c>
      <c r="AW100" s="86">
        <f t="shared" si="32"/>
        <v>1274</v>
      </c>
      <c r="AX100" s="86">
        <f t="shared" si="32"/>
        <v>1426</v>
      </c>
      <c r="AY100" s="86">
        <f t="shared" si="32"/>
        <v>1273</v>
      </c>
      <c r="AZ100" s="86">
        <f t="shared" si="32"/>
        <v>1021</v>
      </c>
      <c r="BA100" s="86">
        <f t="shared" si="32"/>
        <v>0</v>
      </c>
      <c r="BB100" s="86">
        <f t="shared" si="32"/>
        <v>0</v>
      </c>
      <c r="BC100" s="86">
        <f t="shared" si="32"/>
        <v>0</v>
      </c>
      <c r="BD100" s="86">
        <f t="shared" si="32"/>
        <v>0</v>
      </c>
      <c r="BE100" s="86">
        <f t="shared" si="32"/>
        <v>0</v>
      </c>
      <c r="BF100" s="86">
        <f t="shared" si="32"/>
        <v>0</v>
      </c>
      <c r="BG100" s="86">
        <f t="shared" si="32"/>
        <v>0</v>
      </c>
      <c r="BH100" s="86">
        <f t="shared" si="32"/>
        <v>0</v>
      </c>
      <c r="BI100" s="86">
        <f t="shared" si="32"/>
        <v>0</v>
      </c>
      <c r="BJ100" s="86">
        <f t="shared" si="32"/>
        <v>0</v>
      </c>
      <c r="BK100" s="86">
        <f t="shared" si="32"/>
        <v>0</v>
      </c>
      <c r="BL100" s="86">
        <f t="shared" si="32"/>
        <v>0</v>
      </c>
      <c r="BM100" s="86">
        <f t="shared" si="32"/>
        <v>0</v>
      </c>
      <c r="BN100" s="86">
        <f t="shared" si="32"/>
        <v>0</v>
      </c>
      <c r="BO100" s="86">
        <f t="shared" si="32"/>
        <v>0</v>
      </c>
      <c r="BP100" s="86">
        <f t="shared" si="32"/>
        <v>0</v>
      </c>
      <c r="BQ100" s="86">
        <f t="shared" si="32"/>
        <v>0</v>
      </c>
      <c r="BR100" s="86">
        <f t="shared" si="32"/>
        <v>0</v>
      </c>
      <c r="BS100" s="86">
        <f t="shared" si="32"/>
        <v>0</v>
      </c>
    </row>
    <row r="101" spans="1:71" s="85" customFormat="1" x14ac:dyDescent="0.25">
      <c r="A101" s="57"/>
      <c r="B101" s="69"/>
      <c r="C101" s="69"/>
      <c r="D101" s="69"/>
      <c r="E101" s="69"/>
      <c r="F101" s="69"/>
      <c r="G101" s="69"/>
      <c r="H101" s="70"/>
      <c r="I101" s="70"/>
      <c r="J101" s="69"/>
      <c r="K101" s="69"/>
      <c r="L101" s="69"/>
      <c r="M101" s="69"/>
      <c r="N101" s="69"/>
      <c r="O101" s="70"/>
      <c r="P101" s="69"/>
      <c r="Q101" s="69"/>
      <c r="R101" s="70"/>
      <c r="S101" s="70"/>
      <c r="T101" s="70"/>
      <c r="U101" s="69"/>
      <c r="V101" s="70"/>
      <c r="W101" s="70"/>
      <c r="X101" s="69"/>
      <c r="Y101" s="69"/>
      <c r="Z101" s="70"/>
      <c r="AA101" s="70"/>
      <c r="AB101" s="69"/>
      <c r="AC101" s="69"/>
      <c r="AD101" s="69"/>
      <c r="AE101" s="69"/>
      <c r="AF101" s="69"/>
      <c r="AG101" s="69"/>
      <c r="AH101" s="69"/>
      <c r="AI101" s="69"/>
      <c r="AJ101" s="70"/>
      <c r="AK101" s="69"/>
      <c r="AL101" s="69"/>
      <c r="AM101" s="69"/>
      <c r="AN101" s="69"/>
      <c r="AO101" s="57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</row>
    <row r="102" spans="1:71" s="85" customFormat="1" x14ac:dyDescent="0.25">
      <c r="A102" s="57"/>
      <c r="B102" s="69"/>
      <c r="C102" s="69"/>
      <c r="D102" s="69"/>
      <c r="E102" s="69"/>
      <c r="F102" s="69"/>
      <c r="G102" s="69"/>
      <c r="H102" s="70"/>
      <c r="I102" s="70"/>
      <c r="J102" s="69"/>
      <c r="K102" s="69"/>
      <c r="L102" s="69"/>
      <c r="M102" s="69"/>
      <c r="N102" s="69"/>
      <c r="O102" s="70"/>
      <c r="P102" s="69"/>
      <c r="Q102" s="69"/>
      <c r="R102" s="70"/>
      <c r="S102" s="70"/>
      <c r="T102" s="70"/>
      <c r="U102" s="69"/>
      <c r="V102" s="70"/>
      <c r="W102" s="70"/>
      <c r="X102" s="69"/>
      <c r="Y102" s="69"/>
      <c r="Z102" s="70"/>
      <c r="AA102" s="70"/>
      <c r="AB102" s="69"/>
      <c r="AC102" s="69"/>
      <c r="AD102" s="69"/>
      <c r="AE102" s="69"/>
      <c r="AF102" s="69"/>
      <c r="AG102" s="69"/>
      <c r="AH102" s="69"/>
      <c r="AI102" s="69"/>
      <c r="AJ102" s="70"/>
      <c r="AK102" s="69"/>
      <c r="AL102" s="69"/>
      <c r="AM102" s="69"/>
      <c r="AN102" s="69"/>
      <c r="AO102" s="87" t="s">
        <v>59</v>
      </c>
      <c r="AP102" s="88" t="str">
        <f>AP$10</f>
        <v>Meta Parcial</v>
      </c>
      <c r="AQ102" s="88" t="str">
        <f>AQ$10</f>
        <v>11-31-out-24</v>
      </c>
      <c r="AR102" s="89"/>
      <c r="AS102" s="44" t="e">
        <f ca="1">AS$10</f>
        <v>#NAME?</v>
      </c>
      <c r="AT102" s="44">
        <f>AT73</f>
        <v>95</v>
      </c>
      <c r="AU102" s="44">
        <f>AU73</f>
        <v>25</v>
      </c>
      <c r="AV102" s="44">
        <f>AV73</f>
        <v>45</v>
      </c>
      <c r="AW102" s="44" t="e">
        <f t="shared" ref="AW102:BS102" ca="1" si="33">AW10</f>
        <v>#NAME?</v>
      </c>
      <c r="AX102" s="44" t="e">
        <f t="shared" ca="1" si="33"/>
        <v>#NAME?</v>
      </c>
      <c r="AY102" s="44" t="e">
        <f ca="1">AY$10</f>
        <v>#NAME?</v>
      </c>
      <c r="AZ102" s="44" t="e">
        <f t="shared" ca="1" si="33"/>
        <v>#NAME?</v>
      </c>
      <c r="BA102" s="44" t="e">
        <f t="shared" ca="1" si="33"/>
        <v>#NAME?</v>
      </c>
      <c r="BB102" s="44" t="e">
        <f t="shared" ca="1" si="33"/>
        <v>#NAME?</v>
      </c>
      <c r="BC102" s="44" t="e">
        <f t="shared" ca="1" si="33"/>
        <v>#NAME?</v>
      </c>
      <c r="BD102" s="44" t="e">
        <f t="shared" ca="1" si="33"/>
        <v>#NAME?</v>
      </c>
      <c r="BE102" s="44" t="e">
        <f t="shared" ca="1" si="33"/>
        <v>#NAME?</v>
      </c>
      <c r="BF102" s="44" t="e">
        <f t="shared" ca="1" si="33"/>
        <v>#NAME?</v>
      </c>
      <c r="BG102" s="44" t="e">
        <f t="shared" ca="1" si="33"/>
        <v>#NAME?</v>
      </c>
      <c r="BH102" s="44" t="e">
        <f t="shared" ca="1" si="33"/>
        <v>#NAME?</v>
      </c>
      <c r="BI102" s="44" t="e">
        <f t="shared" ca="1" si="33"/>
        <v>#NAME?</v>
      </c>
      <c r="BJ102" s="44" t="e">
        <f t="shared" ca="1" si="33"/>
        <v>#NAME?</v>
      </c>
      <c r="BK102" s="44" t="e">
        <f t="shared" ca="1" si="33"/>
        <v>#NAME?</v>
      </c>
      <c r="BL102" s="44" t="e">
        <f t="shared" ca="1" si="33"/>
        <v>#NAME?</v>
      </c>
      <c r="BM102" s="44" t="e">
        <f t="shared" ca="1" si="33"/>
        <v>#NAME?</v>
      </c>
      <c r="BN102" s="44" t="e">
        <f t="shared" ca="1" si="33"/>
        <v>#NAME?</v>
      </c>
      <c r="BO102" s="44" t="e">
        <f t="shared" ca="1" si="33"/>
        <v>#NAME?</v>
      </c>
      <c r="BP102" s="44" t="e">
        <f t="shared" ca="1" si="33"/>
        <v>#NAME?</v>
      </c>
      <c r="BQ102" s="44" t="e">
        <f t="shared" ca="1" si="33"/>
        <v>#NAME?</v>
      </c>
      <c r="BR102" s="44" t="e">
        <f t="shared" ca="1" si="33"/>
        <v>#NAME?</v>
      </c>
      <c r="BS102" s="44" t="e">
        <f t="shared" ca="1" si="33"/>
        <v>#NAME?</v>
      </c>
    </row>
    <row r="103" spans="1:71" s="85" customFormat="1" ht="12.75" customHeight="1" x14ac:dyDescent="0.2">
      <c r="A103" s="57"/>
      <c r="B103" s="69"/>
      <c r="C103" s="69"/>
      <c r="D103" s="69"/>
      <c r="E103" s="69"/>
      <c r="F103" s="69"/>
      <c r="G103" s="69"/>
      <c r="H103" s="70"/>
      <c r="I103" s="70"/>
      <c r="J103" s="69"/>
      <c r="K103" s="69"/>
      <c r="L103" s="69"/>
      <c r="M103" s="69"/>
      <c r="N103" s="69"/>
      <c r="O103" s="70"/>
      <c r="P103" s="69"/>
      <c r="Q103" s="69"/>
      <c r="R103" s="70"/>
      <c r="S103" s="70"/>
      <c r="T103" s="70"/>
      <c r="U103" s="69"/>
      <c r="V103" s="70"/>
      <c r="W103" s="70"/>
      <c r="X103" s="69"/>
      <c r="Y103" s="69"/>
      <c r="Z103" s="70"/>
      <c r="AA103" s="70"/>
      <c r="AB103" s="69"/>
      <c r="AC103" s="69"/>
      <c r="AD103" s="69"/>
      <c r="AE103" s="69"/>
      <c r="AF103" s="69"/>
      <c r="AG103" s="69"/>
      <c r="AH103" s="69"/>
      <c r="AI103" s="69"/>
      <c r="AJ103" s="70"/>
      <c r="AK103" s="69"/>
      <c r="AL103" s="57"/>
      <c r="AM103" s="57"/>
      <c r="AN103" s="57"/>
      <c r="AO103" s="90" t="s">
        <v>36</v>
      </c>
      <c r="AP103" s="99">
        <f t="shared" ref="AP103:AP118" si="34">ROUND(((AR103/31)*21),0)</f>
        <v>0</v>
      </c>
      <c r="AQ103" s="100">
        <v>0</v>
      </c>
      <c r="AR103" s="101"/>
      <c r="AS103" s="19">
        <f t="shared" ref="AS103:AS118" si="35">IF(AQ103="","",(SUM(AQ103,AN103)))</f>
        <v>0</v>
      </c>
      <c r="AT103" s="19">
        <v>0</v>
      </c>
      <c r="AU103" s="21">
        <v>0</v>
      </c>
      <c r="AV103" s="21">
        <v>0</v>
      </c>
      <c r="AW103" s="102">
        <f t="shared" ref="AW103:BS103" si="36">IF(AW82="","Aguardando...",IFERROR(((AW62-AW82)/AW62),0))</f>
        <v>0</v>
      </c>
      <c r="AX103" s="102">
        <f t="shared" si="36"/>
        <v>0</v>
      </c>
      <c r="AY103" s="102">
        <f t="shared" si="36"/>
        <v>0</v>
      </c>
      <c r="AZ103" s="103">
        <f t="shared" si="36"/>
        <v>0</v>
      </c>
      <c r="BA103" s="103" t="str">
        <f t="shared" si="36"/>
        <v>Aguardando...</v>
      </c>
      <c r="BB103" s="103" t="str">
        <f t="shared" si="36"/>
        <v>Aguardando...</v>
      </c>
      <c r="BC103" s="103" t="str">
        <f t="shared" si="36"/>
        <v>Aguardando...</v>
      </c>
      <c r="BD103" s="103" t="str">
        <f t="shared" si="36"/>
        <v>Aguardando...</v>
      </c>
      <c r="BE103" s="103" t="str">
        <f t="shared" si="36"/>
        <v>Aguardando...</v>
      </c>
      <c r="BF103" s="103" t="str">
        <f t="shared" si="36"/>
        <v>Aguardando...</v>
      </c>
      <c r="BG103" s="103" t="str">
        <f t="shared" si="36"/>
        <v>Aguardando...</v>
      </c>
      <c r="BH103" s="103" t="str">
        <f t="shared" si="36"/>
        <v>Aguardando...</v>
      </c>
      <c r="BI103" s="103" t="str">
        <f t="shared" si="36"/>
        <v>Aguardando...</v>
      </c>
      <c r="BJ103" s="103" t="str">
        <f t="shared" si="36"/>
        <v>Aguardando...</v>
      </c>
      <c r="BK103" s="103" t="str">
        <f t="shared" si="36"/>
        <v>Aguardando...</v>
      </c>
      <c r="BL103" s="103" t="str">
        <f t="shared" si="36"/>
        <v>Aguardando...</v>
      </c>
      <c r="BM103" s="103" t="str">
        <f t="shared" si="36"/>
        <v>Aguardando...</v>
      </c>
      <c r="BN103" s="103" t="str">
        <f t="shared" si="36"/>
        <v>Aguardando...</v>
      </c>
      <c r="BO103" s="103" t="str">
        <f t="shared" si="36"/>
        <v>Aguardando...</v>
      </c>
      <c r="BP103" s="103" t="str">
        <f t="shared" si="36"/>
        <v>Aguardando...</v>
      </c>
      <c r="BQ103" s="103" t="str">
        <f t="shared" si="36"/>
        <v>Aguardando...</v>
      </c>
      <c r="BR103" s="103" t="str">
        <f t="shared" si="36"/>
        <v>Aguardando...</v>
      </c>
      <c r="BS103" s="103" t="str">
        <f t="shared" si="36"/>
        <v>Aguardando...</v>
      </c>
    </row>
    <row r="104" spans="1:71" s="85" customFormat="1" ht="12.75" customHeight="1" x14ac:dyDescent="0.2">
      <c r="A104" s="57"/>
      <c r="B104" s="69"/>
      <c r="C104" s="69"/>
      <c r="D104" s="69"/>
      <c r="E104" s="69"/>
      <c r="F104" s="69"/>
      <c r="G104" s="69"/>
      <c r="H104" s="70"/>
      <c r="I104" s="70"/>
      <c r="J104" s="69"/>
      <c r="K104" s="69"/>
      <c r="L104" s="69"/>
      <c r="M104" s="69"/>
      <c r="N104" s="69"/>
      <c r="O104" s="70"/>
      <c r="P104" s="69"/>
      <c r="Q104" s="69"/>
      <c r="R104" s="70"/>
      <c r="S104" s="70"/>
      <c r="T104" s="70"/>
      <c r="U104" s="69"/>
      <c r="V104" s="70"/>
      <c r="W104" s="70"/>
      <c r="X104" s="69"/>
      <c r="Y104" s="69"/>
      <c r="Z104" s="70"/>
      <c r="AA104" s="70"/>
      <c r="AB104" s="69"/>
      <c r="AC104" s="69"/>
      <c r="AD104" s="69"/>
      <c r="AE104" s="69"/>
      <c r="AF104" s="69"/>
      <c r="AG104" s="69"/>
      <c r="AH104" s="69"/>
      <c r="AI104" s="69"/>
      <c r="AJ104" s="70"/>
      <c r="AK104" s="69"/>
      <c r="AL104" s="57"/>
      <c r="AM104" s="57"/>
      <c r="AN104" s="57"/>
      <c r="AO104" s="90" t="s">
        <v>37</v>
      </c>
      <c r="AP104" s="99">
        <f t="shared" si="34"/>
        <v>0</v>
      </c>
      <c r="AQ104" s="100">
        <v>100</v>
      </c>
      <c r="AR104" s="101"/>
      <c r="AS104" s="19">
        <f t="shared" si="35"/>
        <v>100</v>
      </c>
      <c r="AT104" s="25">
        <v>30</v>
      </c>
      <c r="AU104" s="27">
        <v>30</v>
      </c>
      <c r="AV104" s="27">
        <v>30</v>
      </c>
      <c r="AW104" s="102">
        <f t="shared" ref="AW104:BS104" si="37">IF(AW83="","Aguardando...",IFERROR(((AW63-AW83)/AW63),0))</f>
        <v>0.37931034482758619</v>
      </c>
      <c r="AX104" s="102">
        <f t="shared" si="37"/>
        <v>0.41176470588235292</v>
      </c>
      <c r="AY104" s="102">
        <f>IF(AY83="","Aguardando...",IFERROR(((AY63-AY83)/AY63),0))</f>
        <v>0.4375</v>
      </c>
      <c r="AZ104" s="103">
        <f t="shared" si="37"/>
        <v>0.39393939393939392</v>
      </c>
      <c r="BA104" s="103" t="str">
        <f t="shared" si="37"/>
        <v>Aguardando...</v>
      </c>
      <c r="BB104" s="103" t="str">
        <f t="shared" si="37"/>
        <v>Aguardando...</v>
      </c>
      <c r="BC104" s="103" t="str">
        <f t="shared" si="37"/>
        <v>Aguardando...</v>
      </c>
      <c r="BD104" s="103" t="str">
        <f t="shared" si="37"/>
        <v>Aguardando...</v>
      </c>
      <c r="BE104" s="103" t="str">
        <f t="shared" si="37"/>
        <v>Aguardando...</v>
      </c>
      <c r="BF104" s="103" t="str">
        <f t="shared" si="37"/>
        <v>Aguardando...</v>
      </c>
      <c r="BG104" s="103" t="str">
        <f t="shared" si="37"/>
        <v>Aguardando...</v>
      </c>
      <c r="BH104" s="103" t="str">
        <f t="shared" si="37"/>
        <v>Aguardando...</v>
      </c>
      <c r="BI104" s="103" t="str">
        <f t="shared" si="37"/>
        <v>Aguardando...</v>
      </c>
      <c r="BJ104" s="103" t="str">
        <f t="shared" si="37"/>
        <v>Aguardando...</v>
      </c>
      <c r="BK104" s="103" t="str">
        <f t="shared" si="37"/>
        <v>Aguardando...</v>
      </c>
      <c r="BL104" s="103" t="str">
        <f t="shared" si="37"/>
        <v>Aguardando...</v>
      </c>
      <c r="BM104" s="103" t="str">
        <f t="shared" si="37"/>
        <v>Aguardando...</v>
      </c>
      <c r="BN104" s="103" t="str">
        <f t="shared" si="37"/>
        <v>Aguardando...</v>
      </c>
      <c r="BO104" s="103" t="str">
        <f t="shared" si="37"/>
        <v>Aguardando...</v>
      </c>
      <c r="BP104" s="103" t="str">
        <f t="shared" si="37"/>
        <v>Aguardando...</v>
      </c>
      <c r="BQ104" s="103" t="str">
        <f t="shared" si="37"/>
        <v>Aguardando...</v>
      </c>
      <c r="BR104" s="103" t="str">
        <f t="shared" si="37"/>
        <v>Aguardando...</v>
      </c>
      <c r="BS104" s="103" t="str">
        <f t="shared" si="37"/>
        <v>Aguardando...</v>
      </c>
    </row>
    <row r="105" spans="1:71" s="85" customFormat="1" ht="12.75" customHeight="1" x14ac:dyDescent="0.2">
      <c r="A105" s="57"/>
      <c r="B105" s="69"/>
      <c r="C105" s="69"/>
      <c r="D105" s="69"/>
      <c r="E105" s="69"/>
      <c r="F105" s="69"/>
      <c r="G105" s="69"/>
      <c r="H105" s="70"/>
      <c r="I105" s="70"/>
      <c r="J105" s="69"/>
      <c r="K105" s="69"/>
      <c r="L105" s="69"/>
      <c r="M105" s="69"/>
      <c r="N105" s="69"/>
      <c r="O105" s="70"/>
      <c r="P105" s="69"/>
      <c r="Q105" s="69"/>
      <c r="R105" s="70"/>
      <c r="S105" s="70"/>
      <c r="T105" s="70"/>
      <c r="U105" s="69"/>
      <c r="V105" s="70"/>
      <c r="W105" s="70"/>
      <c r="X105" s="69"/>
      <c r="Y105" s="69"/>
      <c r="Z105" s="70"/>
      <c r="AA105" s="70"/>
      <c r="AB105" s="69"/>
      <c r="AC105" s="69"/>
      <c r="AD105" s="69"/>
      <c r="AE105" s="69"/>
      <c r="AF105" s="69"/>
      <c r="AG105" s="69"/>
      <c r="AH105" s="69"/>
      <c r="AI105" s="69"/>
      <c r="AJ105" s="70"/>
      <c r="AK105" s="69"/>
      <c r="AL105" s="57"/>
      <c r="AM105" s="57"/>
      <c r="AN105" s="57"/>
      <c r="AO105" s="90" t="s">
        <v>38</v>
      </c>
      <c r="AP105" s="99">
        <f t="shared" si="34"/>
        <v>0</v>
      </c>
      <c r="AQ105" s="100">
        <v>0</v>
      </c>
      <c r="AR105" s="101"/>
      <c r="AS105" s="19">
        <f t="shared" si="35"/>
        <v>0</v>
      </c>
      <c r="AT105" s="25">
        <v>0</v>
      </c>
      <c r="AU105" s="27">
        <v>5</v>
      </c>
      <c r="AV105" s="27">
        <v>5</v>
      </c>
      <c r="AW105" s="102">
        <f t="shared" ref="AW105:BS105" si="38">IF(AW84="","Aguardando...",IFERROR(((AW64-AW84)/AW64),0))</f>
        <v>0</v>
      </c>
      <c r="AX105" s="102">
        <f t="shared" si="38"/>
        <v>-2</v>
      </c>
      <c r="AY105" s="102">
        <f>IF(AY84="","Aguardando...",IFERROR(((AY64-AY84)/AY64),0))</f>
        <v>0</v>
      </c>
      <c r="AZ105" s="103">
        <f t="shared" si="38"/>
        <v>-1.6666666666666667</v>
      </c>
      <c r="BA105" s="103" t="str">
        <f t="shared" si="38"/>
        <v>Aguardando...</v>
      </c>
      <c r="BB105" s="103" t="str">
        <f t="shared" si="38"/>
        <v>Aguardando...</v>
      </c>
      <c r="BC105" s="103" t="str">
        <f t="shared" si="38"/>
        <v>Aguardando...</v>
      </c>
      <c r="BD105" s="103" t="str">
        <f t="shared" si="38"/>
        <v>Aguardando...</v>
      </c>
      <c r="BE105" s="103" t="str">
        <f t="shared" si="38"/>
        <v>Aguardando...</v>
      </c>
      <c r="BF105" s="103" t="str">
        <f t="shared" si="38"/>
        <v>Aguardando...</v>
      </c>
      <c r="BG105" s="103" t="str">
        <f t="shared" si="38"/>
        <v>Aguardando...</v>
      </c>
      <c r="BH105" s="103" t="str">
        <f t="shared" si="38"/>
        <v>Aguardando...</v>
      </c>
      <c r="BI105" s="103" t="str">
        <f t="shared" si="38"/>
        <v>Aguardando...</v>
      </c>
      <c r="BJ105" s="103" t="str">
        <f t="shared" si="38"/>
        <v>Aguardando...</v>
      </c>
      <c r="BK105" s="103" t="str">
        <f t="shared" si="38"/>
        <v>Aguardando...</v>
      </c>
      <c r="BL105" s="103" t="str">
        <f t="shared" si="38"/>
        <v>Aguardando...</v>
      </c>
      <c r="BM105" s="103" t="str">
        <f t="shared" si="38"/>
        <v>Aguardando...</v>
      </c>
      <c r="BN105" s="103" t="str">
        <f t="shared" si="38"/>
        <v>Aguardando...</v>
      </c>
      <c r="BO105" s="103" t="str">
        <f t="shared" si="38"/>
        <v>Aguardando...</v>
      </c>
      <c r="BP105" s="103" t="str">
        <f t="shared" si="38"/>
        <v>Aguardando...</v>
      </c>
      <c r="BQ105" s="103" t="str">
        <f t="shared" si="38"/>
        <v>Aguardando...</v>
      </c>
      <c r="BR105" s="103" t="str">
        <f t="shared" si="38"/>
        <v>Aguardando...</v>
      </c>
      <c r="BS105" s="103" t="str">
        <f t="shared" si="38"/>
        <v>Aguardando...</v>
      </c>
    </row>
    <row r="106" spans="1:71" s="85" customFormat="1" ht="12.75" customHeight="1" x14ac:dyDescent="0.2">
      <c r="A106" s="57"/>
      <c r="B106" s="69"/>
      <c r="C106" s="69"/>
      <c r="D106" s="69"/>
      <c r="E106" s="69"/>
      <c r="F106" s="69"/>
      <c r="G106" s="69"/>
      <c r="H106" s="70"/>
      <c r="I106" s="70"/>
      <c r="J106" s="69"/>
      <c r="K106" s="69"/>
      <c r="L106" s="69"/>
      <c r="M106" s="69"/>
      <c r="N106" s="69"/>
      <c r="O106" s="70"/>
      <c r="P106" s="69"/>
      <c r="Q106" s="69"/>
      <c r="R106" s="70"/>
      <c r="S106" s="70"/>
      <c r="T106" s="70"/>
      <c r="U106" s="69"/>
      <c r="V106" s="70"/>
      <c r="W106" s="70"/>
      <c r="X106" s="69"/>
      <c r="Y106" s="69"/>
      <c r="Z106" s="70"/>
      <c r="AA106" s="70"/>
      <c r="AB106" s="69"/>
      <c r="AC106" s="69"/>
      <c r="AD106" s="69"/>
      <c r="AE106" s="69"/>
      <c r="AF106" s="69"/>
      <c r="AG106" s="69"/>
      <c r="AH106" s="69"/>
      <c r="AI106" s="69"/>
      <c r="AJ106" s="70"/>
      <c r="AK106" s="69"/>
      <c r="AL106" s="57"/>
      <c r="AM106" s="57"/>
      <c r="AN106" s="57"/>
      <c r="AO106" s="90" t="s">
        <v>39</v>
      </c>
      <c r="AP106" s="99">
        <f t="shared" si="34"/>
        <v>0</v>
      </c>
      <c r="AQ106" s="100">
        <v>48</v>
      </c>
      <c r="AR106" s="101"/>
      <c r="AS106" s="19">
        <f t="shared" si="35"/>
        <v>48</v>
      </c>
      <c r="AT106" s="25">
        <v>102</v>
      </c>
      <c r="AU106" s="27">
        <v>168</v>
      </c>
      <c r="AV106" s="27">
        <v>114</v>
      </c>
      <c r="AW106" s="102">
        <f t="shared" ref="AW106:BS106" si="39">IF(AW85="","Aguardando...",IFERROR(((AW65-AW85)/AW65),0))</f>
        <v>0.53846153846153844</v>
      </c>
      <c r="AX106" s="102">
        <f t="shared" si="39"/>
        <v>0.5494505494505495</v>
      </c>
      <c r="AY106" s="102">
        <f>IF(AY85="","Aguardando...",IFERROR(((AY65-AY85)/AY65),0))</f>
        <v>0.57999999999999996</v>
      </c>
      <c r="AZ106" s="103">
        <f t="shared" si="39"/>
        <v>0.5056179775280899</v>
      </c>
      <c r="BA106" s="103" t="str">
        <f t="shared" si="39"/>
        <v>Aguardando...</v>
      </c>
      <c r="BB106" s="103" t="str">
        <f t="shared" si="39"/>
        <v>Aguardando...</v>
      </c>
      <c r="BC106" s="103" t="str">
        <f t="shared" si="39"/>
        <v>Aguardando...</v>
      </c>
      <c r="BD106" s="103" t="str">
        <f t="shared" si="39"/>
        <v>Aguardando...</v>
      </c>
      <c r="BE106" s="103" t="str">
        <f t="shared" si="39"/>
        <v>Aguardando...</v>
      </c>
      <c r="BF106" s="103" t="str">
        <f t="shared" si="39"/>
        <v>Aguardando...</v>
      </c>
      <c r="BG106" s="103" t="str">
        <f t="shared" si="39"/>
        <v>Aguardando...</v>
      </c>
      <c r="BH106" s="103" t="str">
        <f t="shared" si="39"/>
        <v>Aguardando...</v>
      </c>
      <c r="BI106" s="103" t="str">
        <f t="shared" si="39"/>
        <v>Aguardando...</v>
      </c>
      <c r="BJ106" s="103" t="str">
        <f t="shared" si="39"/>
        <v>Aguardando...</v>
      </c>
      <c r="BK106" s="103" t="str">
        <f t="shared" si="39"/>
        <v>Aguardando...</v>
      </c>
      <c r="BL106" s="103" t="str">
        <f t="shared" si="39"/>
        <v>Aguardando...</v>
      </c>
      <c r="BM106" s="103" t="str">
        <f t="shared" si="39"/>
        <v>Aguardando...</v>
      </c>
      <c r="BN106" s="103" t="str">
        <f t="shared" si="39"/>
        <v>Aguardando...</v>
      </c>
      <c r="BO106" s="103" t="str">
        <f t="shared" si="39"/>
        <v>Aguardando...</v>
      </c>
      <c r="BP106" s="103" t="str">
        <f t="shared" si="39"/>
        <v>Aguardando...</v>
      </c>
      <c r="BQ106" s="103" t="str">
        <f t="shared" si="39"/>
        <v>Aguardando...</v>
      </c>
      <c r="BR106" s="103" t="str">
        <f t="shared" si="39"/>
        <v>Aguardando...</v>
      </c>
      <c r="BS106" s="103" t="str">
        <f t="shared" si="39"/>
        <v>Aguardando...</v>
      </c>
    </row>
    <row r="107" spans="1:71" s="85" customFormat="1" ht="12.75" customHeight="1" x14ac:dyDescent="0.2">
      <c r="A107" s="57"/>
      <c r="B107" s="69"/>
      <c r="C107" s="69"/>
      <c r="D107" s="69"/>
      <c r="E107" s="69"/>
      <c r="F107" s="69"/>
      <c r="G107" s="69"/>
      <c r="H107" s="70"/>
      <c r="I107" s="70"/>
      <c r="J107" s="69"/>
      <c r="K107" s="69"/>
      <c r="L107" s="69"/>
      <c r="M107" s="69"/>
      <c r="N107" s="69"/>
      <c r="O107" s="70"/>
      <c r="P107" s="69"/>
      <c r="Q107" s="69"/>
      <c r="R107" s="70"/>
      <c r="S107" s="70"/>
      <c r="T107" s="70"/>
      <c r="U107" s="69"/>
      <c r="V107" s="70"/>
      <c r="W107" s="70"/>
      <c r="X107" s="69"/>
      <c r="Y107" s="69"/>
      <c r="Z107" s="70"/>
      <c r="AA107" s="70"/>
      <c r="AB107" s="69"/>
      <c r="AC107" s="69"/>
      <c r="AD107" s="69"/>
      <c r="AE107" s="69"/>
      <c r="AF107" s="69"/>
      <c r="AG107" s="69"/>
      <c r="AH107" s="69"/>
      <c r="AI107" s="69"/>
      <c r="AJ107" s="70"/>
      <c r="AK107" s="69"/>
      <c r="AL107" s="57"/>
      <c r="AM107" s="57"/>
      <c r="AN107" s="57"/>
      <c r="AO107" s="90" t="s">
        <v>40</v>
      </c>
      <c r="AP107" s="99">
        <f t="shared" si="34"/>
        <v>0</v>
      </c>
      <c r="AQ107" s="100">
        <v>150</v>
      </c>
      <c r="AR107" s="101"/>
      <c r="AS107" s="19">
        <f t="shared" si="35"/>
        <v>150</v>
      </c>
      <c r="AT107" s="25">
        <v>165</v>
      </c>
      <c r="AU107" s="27">
        <v>200</v>
      </c>
      <c r="AV107" s="27">
        <v>200</v>
      </c>
      <c r="AW107" s="102">
        <f t="shared" ref="AW107:BS107" si="40">IF(AW86="","Aguardando...",IFERROR(((AW66-AW86)/AW66),0))</f>
        <v>0.30386740331491713</v>
      </c>
      <c r="AX107" s="102">
        <f t="shared" si="40"/>
        <v>0.37916666666666665</v>
      </c>
      <c r="AY107" s="102">
        <f>IF(AY86="","Aguardando...",IFERROR(((AY66-AY86)/AY66),0))</f>
        <v>8.7499999999999994E-2</v>
      </c>
      <c r="AZ107" s="103">
        <f t="shared" si="40"/>
        <v>0.21333333333333335</v>
      </c>
      <c r="BA107" s="103" t="str">
        <f t="shared" si="40"/>
        <v>Aguardando...</v>
      </c>
      <c r="BB107" s="103" t="str">
        <f t="shared" si="40"/>
        <v>Aguardando...</v>
      </c>
      <c r="BC107" s="103" t="str">
        <f t="shared" si="40"/>
        <v>Aguardando...</v>
      </c>
      <c r="BD107" s="103" t="str">
        <f t="shared" si="40"/>
        <v>Aguardando...</v>
      </c>
      <c r="BE107" s="103" t="str">
        <f t="shared" si="40"/>
        <v>Aguardando...</v>
      </c>
      <c r="BF107" s="103" t="str">
        <f t="shared" si="40"/>
        <v>Aguardando...</v>
      </c>
      <c r="BG107" s="103" t="str">
        <f t="shared" si="40"/>
        <v>Aguardando...</v>
      </c>
      <c r="BH107" s="103" t="str">
        <f t="shared" si="40"/>
        <v>Aguardando...</v>
      </c>
      <c r="BI107" s="103" t="str">
        <f t="shared" si="40"/>
        <v>Aguardando...</v>
      </c>
      <c r="BJ107" s="103" t="str">
        <f t="shared" si="40"/>
        <v>Aguardando...</v>
      </c>
      <c r="BK107" s="103" t="str">
        <f t="shared" si="40"/>
        <v>Aguardando...</v>
      </c>
      <c r="BL107" s="103" t="str">
        <f t="shared" si="40"/>
        <v>Aguardando...</v>
      </c>
      <c r="BM107" s="103" t="str">
        <f t="shared" si="40"/>
        <v>Aguardando...</v>
      </c>
      <c r="BN107" s="103" t="str">
        <f t="shared" si="40"/>
        <v>Aguardando...</v>
      </c>
      <c r="BO107" s="103" t="str">
        <f t="shared" si="40"/>
        <v>Aguardando...</v>
      </c>
      <c r="BP107" s="103" t="str">
        <f t="shared" si="40"/>
        <v>Aguardando...</v>
      </c>
      <c r="BQ107" s="103" t="str">
        <f t="shared" si="40"/>
        <v>Aguardando...</v>
      </c>
      <c r="BR107" s="103" t="str">
        <f t="shared" si="40"/>
        <v>Aguardando...</v>
      </c>
      <c r="BS107" s="103" t="str">
        <f t="shared" si="40"/>
        <v>Aguardando...</v>
      </c>
    </row>
    <row r="108" spans="1:71" s="85" customFormat="1" ht="12.75" customHeight="1" x14ac:dyDescent="0.2">
      <c r="A108" s="57"/>
      <c r="B108" s="69"/>
      <c r="C108" s="69"/>
      <c r="D108" s="69"/>
      <c r="E108" s="69"/>
      <c r="F108" s="69"/>
      <c r="G108" s="69"/>
      <c r="H108" s="70"/>
      <c r="I108" s="70"/>
      <c r="J108" s="69"/>
      <c r="K108" s="69"/>
      <c r="L108" s="69"/>
      <c r="M108" s="69"/>
      <c r="N108" s="69"/>
      <c r="O108" s="70"/>
      <c r="P108" s="69"/>
      <c r="Q108" s="69"/>
      <c r="R108" s="70"/>
      <c r="S108" s="70"/>
      <c r="T108" s="70"/>
      <c r="U108" s="69"/>
      <c r="V108" s="70"/>
      <c r="W108" s="70"/>
      <c r="X108" s="69"/>
      <c r="Y108" s="69"/>
      <c r="Z108" s="70"/>
      <c r="AA108" s="70"/>
      <c r="AB108" s="69"/>
      <c r="AC108" s="69"/>
      <c r="AD108" s="69"/>
      <c r="AE108" s="69"/>
      <c r="AF108" s="69"/>
      <c r="AG108" s="69"/>
      <c r="AH108" s="69"/>
      <c r="AI108" s="69"/>
      <c r="AJ108" s="70"/>
      <c r="AK108" s="69"/>
      <c r="AL108" s="57"/>
      <c r="AM108" s="57"/>
      <c r="AN108" s="57"/>
      <c r="AO108" s="90" t="s">
        <v>42</v>
      </c>
      <c r="AP108" s="99">
        <f t="shared" si="34"/>
        <v>0</v>
      </c>
      <c r="AQ108" s="100">
        <v>180</v>
      </c>
      <c r="AR108" s="101"/>
      <c r="AS108" s="19">
        <f t="shared" si="35"/>
        <v>180</v>
      </c>
      <c r="AT108" s="25">
        <v>190</v>
      </c>
      <c r="AU108" s="27">
        <v>84</v>
      </c>
      <c r="AV108" s="27">
        <v>87</v>
      </c>
      <c r="AW108" s="102">
        <f t="shared" ref="AW108:BS108" si="41">IF(AW88="","Aguardando...",IFERROR(((AW67-AW88)/AW67),0))</f>
        <v>5.2631578947368418E-2</v>
      </c>
      <c r="AX108" s="102">
        <f t="shared" si="41"/>
        <v>-4</v>
      </c>
      <c r="AY108" s="102">
        <f t="shared" si="41"/>
        <v>0.66666666666666663</v>
      </c>
      <c r="AZ108" s="103">
        <f t="shared" si="41"/>
        <v>0.33333333333333331</v>
      </c>
      <c r="BA108" s="103" t="str">
        <f t="shared" si="41"/>
        <v>Aguardando...</v>
      </c>
      <c r="BB108" s="103" t="str">
        <f t="shared" si="41"/>
        <v>Aguardando...</v>
      </c>
      <c r="BC108" s="103" t="str">
        <f t="shared" si="41"/>
        <v>Aguardando...</v>
      </c>
      <c r="BD108" s="103" t="str">
        <f t="shared" si="41"/>
        <v>Aguardando...</v>
      </c>
      <c r="BE108" s="103" t="str">
        <f t="shared" si="41"/>
        <v>Aguardando...</v>
      </c>
      <c r="BF108" s="103" t="str">
        <f t="shared" si="41"/>
        <v>Aguardando...</v>
      </c>
      <c r="BG108" s="103" t="str">
        <f t="shared" si="41"/>
        <v>Aguardando...</v>
      </c>
      <c r="BH108" s="103" t="str">
        <f t="shared" si="41"/>
        <v>Aguardando...</v>
      </c>
      <c r="BI108" s="103" t="str">
        <f t="shared" si="41"/>
        <v>Aguardando...</v>
      </c>
      <c r="BJ108" s="103" t="str">
        <f t="shared" si="41"/>
        <v>Aguardando...</v>
      </c>
      <c r="BK108" s="103" t="str">
        <f t="shared" si="41"/>
        <v>Aguardando...</v>
      </c>
      <c r="BL108" s="103" t="str">
        <f t="shared" si="41"/>
        <v>Aguardando...</v>
      </c>
      <c r="BM108" s="103" t="str">
        <f t="shared" si="41"/>
        <v>Aguardando...</v>
      </c>
      <c r="BN108" s="103" t="str">
        <f t="shared" si="41"/>
        <v>Aguardando...</v>
      </c>
      <c r="BO108" s="103" t="str">
        <f t="shared" si="41"/>
        <v>Aguardando...</v>
      </c>
      <c r="BP108" s="103" t="str">
        <f t="shared" si="41"/>
        <v>Aguardando...</v>
      </c>
      <c r="BQ108" s="103" t="str">
        <f t="shared" si="41"/>
        <v>Aguardando...</v>
      </c>
      <c r="BR108" s="103" t="str">
        <f t="shared" si="41"/>
        <v>Aguardando...</v>
      </c>
      <c r="BS108" s="103" t="str">
        <f t="shared" si="41"/>
        <v>Aguardando...</v>
      </c>
    </row>
    <row r="109" spans="1:71" s="85" customFormat="1" ht="12.75" customHeight="1" x14ac:dyDescent="0.2">
      <c r="A109" s="57"/>
      <c r="B109" s="69"/>
      <c r="C109" s="69"/>
      <c r="D109" s="69"/>
      <c r="E109" s="69"/>
      <c r="F109" s="69"/>
      <c r="G109" s="69"/>
      <c r="H109" s="70"/>
      <c r="I109" s="70"/>
      <c r="J109" s="69"/>
      <c r="K109" s="69"/>
      <c r="L109" s="69"/>
      <c r="M109" s="69"/>
      <c r="N109" s="69"/>
      <c r="O109" s="70"/>
      <c r="P109" s="69"/>
      <c r="Q109" s="69"/>
      <c r="R109" s="70"/>
      <c r="S109" s="70"/>
      <c r="T109" s="70"/>
      <c r="U109" s="69"/>
      <c r="V109" s="70"/>
      <c r="W109" s="70"/>
      <c r="X109" s="69"/>
      <c r="Y109" s="69"/>
      <c r="Z109" s="70"/>
      <c r="AA109" s="70"/>
      <c r="AB109" s="69"/>
      <c r="AC109" s="69"/>
      <c r="AD109" s="69"/>
      <c r="AE109" s="69"/>
      <c r="AF109" s="69"/>
      <c r="AG109" s="69"/>
      <c r="AH109" s="69"/>
      <c r="AI109" s="69"/>
      <c r="AJ109" s="70"/>
      <c r="AK109" s="69"/>
      <c r="AL109" s="57"/>
      <c r="AM109" s="57"/>
      <c r="AN109" s="57"/>
      <c r="AO109" s="90" t="s">
        <v>43</v>
      </c>
      <c r="AP109" s="99">
        <f t="shared" si="34"/>
        <v>0</v>
      </c>
      <c r="AQ109" s="100">
        <v>96</v>
      </c>
      <c r="AR109" s="101"/>
      <c r="AS109" s="19">
        <f t="shared" si="35"/>
        <v>96</v>
      </c>
      <c r="AT109" s="25">
        <v>153</v>
      </c>
      <c r="AU109" s="27">
        <v>210</v>
      </c>
      <c r="AV109" s="27">
        <v>171</v>
      </c>
      <c r="AW109" s="102">
        <f t="shared" ref="AW109:BS109" si="42">IF(AW89="","Aguardando...",IFERROR(((AW68-AW89)/AW68),0))</f>
        <v>0.61379310344827587</v>
      </c>
      <c r="AX109" s="102">
        <f t="shared" si="42"/>
        <v>0.48684210526315791</v>
      </c>
      <c r="AY109" s="102">
        <f>IF(AY89="","Aguardando...",IFERROR(((AY68-AY89)/AY68),0))</f>
        <v>0.55345911949685533</v>
      </c>
      <c r="AZ109" s="103">
        <f t="shared" si="42"/>
        <v>0.51145038167938928</v>
      </c>
      <c r="BA109" s="103" t="str">
        <f t="shared" si="42"/>
        <v>Aguardando...</v>
      </c>
      <c r="BB109" s="103" t="str">
        <f t="shared" si="42"/>
        <v>Aguardando...</v>
      </c>
      <c r="BC109" s="103" t="str">
        <f t="shared" si="42"/>
        <v>Aguardando...</v>
      </c>
      <c r="BD109" s="103" t="str">
        <f t="shared" si="42"/>
        <v>Aguardando...</v>
      </c>
      <c r="BE109" s="103" t="str">
        <f t="shared" si="42"/>
        <v>Aguardando...</v>
      </c>
      <c r="BF109" s="103" t="str">
        <f t="shared" si="42"/>
        <v>Aguardando...</v>
      </c>
      <c r="BG109" s="103" t="str">
        <f t="shared" si="42"/>
        <v>Aguardando...</v>
      </c>
      <c r="BH109" s="103" t="str">
        <f t="shared" si="42"/>
        <v>Aguardando...</v>
      </c>
      <c r="BI109" s="103" t="str">
        <f t="shared" si="42"/>
        <v>Aguardando...</v>
      </c>
      <c r="BJ109" s="103" t="str">
        <f t="shared" si="42"/>
        <v>Aguardando...</v>
      </c>
      <c r="BK109" s="103" t="str">
        <f t="shared" si="42"/>
        <v>Aguardando...</v>
      </c>
      <c r="BL109" s="103" t="str">
        <f t="shared" si="42"/>
        <v>Aguardando...</v>
      </c>
      <c r="BM109" s="103" t="str">
        <f t="shared" si="42"/>
        <v>Aguardando...</v>
      </c>
      <c r="BN109" s="103" t="str">
        <f t="shared" si="42"/>
        <v>Aguardando...</v>
      </c>
      <c r="BO109" s="103" t="str">
        <f t="shared" si="42"/>
        <v>Aguardando...</v>
      </c>
      <c r="BP109" s="103" t="str">
        <f t="shared" si="42"/>
        <v>Aguardando...</v>
      </c>
      <c r="BQ109" s="103" t="str">
        <f t="shared" si="42"/>
        <v>Aguardando...</v>
      </c>
      <c r="BR109" s="103" t="str">
        <f t="shared" si="42"/>
        <v>Aguardando...</v>
      </c>
      <c r="BS109" s="103" t="str">
        <f t="shared" si="42"/>
        <v>Aguardando...</v>
      </c>
    </row>
    <row r="110" spans="1:71" s="85" customFormat="1" ht="12.75" customHeight="1" x14ac:dyDescent="0.2">
      <c r="A110" s="57"/>
      <c r="B110" s="69"/>
      <c r="C110" s="69"/>
      <c r="D110" s="69"/>
      <c r="E110" s="69"/>
      <c r="F110" s="69"/>
      <c r="G110" s="69"/>
      <c r="H110" s="70"/>
      <c r="I110" s="70"/>
      <c r="J110" s="69"/>
      <c r="K110" s="69"/>
      <c r="L110" s="69"/>
      <c r="M110" s="69"/>
      <c r="N110" s="69"/>
      <c r="O110" s="70"/>
      <c r="P110" s="69"/>
      <c r="Q110" s="69"/>
      <c r="R110" s="70"/>
      <c r="S110" s="70"/>
      <c r="T110" s="70"/>
      <c r="U110" s="69"/>
      <c r="V110" s="70"/>
      <c r="W110" s="70"/>
      <c r="X110" s="69"/>
      <c r="Y110" s="69"/>
      <c r="Z110" s="70"/>
      <c r="AA110" s="70"/>
      <c r="AB110" s="69"/>
      <c r="AC110" s="69"/>
      <c r="AD110" s="69"/>
      <c r="AE110" s="69"/>
      <c r="AF110" s="69"/>
      <c r="AG110" s="69"/>
      <c r="AH110" s="69"/>
      <c r="AI110" s="69"/>
      <c r="AJ110" s="70"/>
      <c r="AK110" s="69"/>
      <c r="AL110" s="57"/>
      <c r="AM110" s="57"/>
      <c r="AN110" s="57"/>
      <c r="AO110" s="90" t="s">
        <v>44</v>
      </c>
      <c r="AP110" s="99">
        <f t="shared" si="34"/>
        <v>0</v>
      </c>
      <c r="AQ110" s="100">
        <v>75</v>
      </c>
      <c r="AR110" s="101"/>
      <c r="AS110" s="19">
        <f t="shared" si="35"/>
        <v>75</v>
      </c>
      <c r="AT110" s="25">
        <v>16</v>
      </c>
      <c r="AU110" s="27">
        <v>18</v>
      </c>
      <c r="AV110" s="27">
        <v>18</v>
      </c>
      <c r="AW110" s="102">
        <f t="shared" ref="AW110:BS110" si="43">IF(AW90="","Aguardando...",IFERROR(((AW69-AW90)/AW69),0))</f>
        <v>1</v>
      </c>
      <c r="AX110" s="102">
        <f t="shared" si="43"/>
        <v>0</v>
      </c>
      <c r="AY110" s="102">
        <f>IF(AY90="","Aguardando...",IFERROR(((AY69-AY90)/AY69),0))</f>
        <v>0</v>
      </c>
      <c r="AZ110" s="103">
        <f t="shared" si="43"/>
        <v>0.42857142857142855</v>
      </c>
      <c r="BA110" s="103" t="str">
        <f t="shared" si="43"/>
        <v>Aguardando...</v>
      </c>
      <c r="BB110" s="103" t="str">
        <f t="shared" si="43"/>
        <v>Aguardando...</v>
      </c>
      <c r="BC110" s="103" t="str">
        <f t="shared" si="43"/>
        <v>Aguardando...</v>
      </c>
      <c r="BD110" s="103" t="str">
        <f t="shared" si="43"/>
        <v>Aguardando...</v>
      </c>
      <c r="BE110" s="103" t="str">
        <f t="shared" si="43"/>
        <v>Aguardando...</v>
      </c>
      <c r="BF110" s="103" t="str">
        <f t="shared" si="43"/>
        <v>Aguardando...</v>
      </c>
      <c r="BG110" s="103" t="str">
        <f t="shared" si="43"/>
        <v>Aguardando...</v>
      </c>
      <c r="BH110" s="103" t="str">
        <f t="shared" si="43"/>
        <v>Aguardando...</v>
      </c>
      <c r="BI110" s="103" t="str">
        <f t="shared" si="43"/>
        <v>Aguardando...</v>
      </c>
      <c r="BJ110" s="103" t="str">
        <f t="shared" si="43"/>
        <v>Aguardando...</v>
      </c>
      <c r="BK110" s="103" t="str">
        <f t="shared" si="43"/>
        <v>Aguardando...</v>
      </c>
      <c r="BL110" s="103" t="str">
        <f t="shared" si="43"/>
        <v>Aguardando...</v>
      </c>
      <c r="BM110" s="103" t="str">
        <f t="shared" si="43"/>
        <v>Aguardando...</v>
      </c>
      <c r="BN110" s="103" t="str">
        <f t="shared" si="43"/>
        <v>Aguardando...</v>
      </c>
      <c r="BO110" s="103" t="str">
        <f t="shared" si="43"/>
        <v>Aguardando...</v>
      </c>
      <c r="BP110" s="103" t="str">
        <f t="shared" si="43"/>
        <v>Aguardando...</v>
      </c>
      <c r="BQ110" s="103" t="str">
        <f t="shared" si="43"/>
        <v>Aguardando...</v>
      </c>
      <c r="BR110" s="103" t="str">
        <f t="shared" si="43"/>
        <v>Aguardando...</v>
      </c>
      <c r="BS110" s="103" t="str">
        <f t="shared" si="43"/>
        <v>Aguardando...</v>
      </c>
    </row>
    <row r="111" spans="1:71" s="85" customFormat="1" ht="12.75" customHeight="1" x14ac:dyDescent="0.2">
      <c r="A111" s="57"/>
      <c r="B111" s="69"/>
      <c r="C111" s="69"/>
      <c r="D111" s="69"/>
      <c r="E111" s="69"/>
      <c r="F111" s="69"/>
      <c r="G111" s="69"/>
      <c r="H111" s="70"/>
      <c r="I111" s="70"/>
      <c r="J111" s="69"/>
      <c r="K111" s="69"/>
      <c r="L111" s="69"/>
      <c r="M111" s="69"/>
      <c r="N111" s="69"/>
      <c r="O111" s="70"/>
      <c r="P111" s="69"/>
      <c r="Q111" s="69"/>
      <c r="R111" s="70"/>
      <c r="S111" s="70"/>
      <c r="T111" s="70"/>
      <c r="U111" s="69"/>
      <c r="V111" s="70"/>
      <c r="W111" s="70"/>
      <c r="X111" s="69"/>
      <c r="Y111" s="69"/>
      <c r="Z111" s="70"/>
      <c r="AA111" s="70"/>
      <c r="AB111" s="69"/>
      <c r="AC111" s="69"/>
      <c r="AD111" s="69"/>
      <c r="AE111" s="69"/>
      <c r="AF111" s="69"/>
      <c r="AG111" s="69"/>
      <c r="AH111" s="69"/>
      <c r="AI111" s="69"/>
      <c r="AJ111" s="70"/>
      <c r="AK111" s="69"/>
      <c r="AL111" s="57"/>
      <c r="AM111" s="57"/>
      <c r="AN111" s="57"/>
      <c r="AO111" s="90" t="s">
        <v>46</v>
      </c>
      <c r="AP111" s="99">
        <f t="shared" si="34"/>
        <v>0</v>
      </c>
      <c r="AQ111" s="100">
        <v>16</v>
      </c>
      <c r="AR111" s="101"/>
      <c r="AS111" s="19">
        <f t="shared" si="35"/>
        <v>16</v>
      </c>
      <c r="AT111" s="25">
        <v>38</v>
      </c>
      <c r="AU111" s="27">
        <v>50</v>
      </c>
      <c r="AV111" s="27">
        <v>52</v>
      </c>
      <c r="AW111" s="102">
        <f t="shared" ref="AW111:BS111" si="44">IF(AW92="","Aguardando...",IFERROR(((AW70-AW92)/AW70),0))</f>
        <v>0.47058823529411764</v>
      </c>
      <c r="AX111" s="102">
        <f t="shared" si="44"/>
        <v>0.51515151515151514</v>
      </c>
      <c r="AY111" s="102">
        <f t="shared" si="44"/>
        <v>0.76470588235294112</v>
      </c>
      <c r="AZ111" s="103">
        <f t="shared" si="44"/>
        <v>0.54545454545454541</v>
      </c>
      <c r="BA111" s="103" t="str">
        <f t="shared" si="44"/>
        <v>Aguardando...</v>
      </c>
      <c r="BB111" s="103" t="str">
        <f t="shared" si="44"/>
        <v>Aguardando...</v>
      </c>
      <c r="BC111" s="103" t="str">
        <f t="shared" si="44"/>
        <v>Aguardando...</v>
      </c>
      <c r="BD111" s="103" t="str">
        <f t="shared" si="44"/>
        <v>Aguardando...</v>
      </c>
      <c r="BE111" s="103" t="str">
        <f t="shared" si="44"/>
        <v>Aguardando...</v>
      </c>
      <c r="BF111" s="103" t="str">
        <f t="shared" si="44"/>
        <v>Aguardando...</v>
      </c>
      <c r="BG111" s="103" t="str">
        <f t="shared" si="44"/>
        <v>Aguardando...</v>
      </c>
      <c r="BH111" s="103" t="str">
        <f t="shared" si="44"/>
        <v>Aguardando...</v>
      </c>
      <c r="BI111" s="103" t="str">
        <f t="shared" si="44"/>
        <v>Aguardando...</v>
      </c>
      <c r="BJ111" s="103" t="str">
        <f t="shared" si="44"/>
        <v>Aguardando...</v>
      </c>
      <c r="BK111" s="103" t="str">
        <f t="shared" si="44"/>
        <v>Aguardando...</v>
      </c>
      <c r="BL111" s="103" t="str">
        <f t="shared" si="44"/>
        <v>Aguardando...</v>
      </c>
      <c r="BM111" s="103" t="str">
        <f t="shared" si="44"/>
        <v>Aguardando...</v>
      </c>
      <c r="BN111" s="103" t="str">
        <f t="shared" si="44"/>
        <v>Aguardando...</v>
      </c>
      <c r="BO111" s="103" t="str">
        <f t="shared" si="44"/>
        <v>Aguardando...</v>
      </c>
      <c r="BP111" s="103" t="str">
        <f t="shared" si="44"/>
        <v>Aguardando...</v>
      </c>
      <c r="BQ111" s="103" t="str">
        <f t="shared" si="44"/>
        <v>Aguardando...</v>
      </c>
      <c r="BR111" s="103" t="str">
        <f t="shared" si="44"/>
        <v>Aguardando...</v>
      </c>
      <c r="BS111" s="103" t="str">
        <f t="shared" si="44"/>
        <v>Aguardando...</v>
      </c>
    </row>
    <row r="112" spans="1:71" s="85" customFormat="1" ht="12.75" customHeight="1" x14ac:dyDescent="0.2">
      <c r="A112" s="57"/>
      <c r="B112" s="69"/>
      <c r="C112" s="69"/>
      <c r="D112" s="69"/>
      <c r="E112" s="69"/>
      <c r="F112" s="69"/>
      <c r="G112" s="69"/>
      <c r="H112" s="70"/>
      <c r="I112" s="70"/>
      <c r="J112" s="69"/>
      <c r="K112" s="69"/>
      <c r="L112" s="69"/>
      <c r="M112" s="69"/>
      <c r="N112" s="69"/>
      <c r="O112" s="70"/>
      <c r="P112" s="69"/>
      <c r="Q112" s="69"/>
      <c r="R112" s="70"/>
      <c r="S112" s="70"/>
      <c r="T112" s="70"/>
      <c r="U112" s="69"/>
      <c r="V112" s="70"/>
      <c r="W112" s="70"/>
      <c r="X112" s="69"/>
      <c r="Y112" s="69"/>
      <c r="Z112" s="70"/>
      <c r="AA112" s="70"/>
      <c r="AB112" s="69"/>
      <c r="AC112" s="69"/>
      <c r="AD112" s="69"/>
      <c r="AE112" s="69"/>
      <c r="AF112" s="69"/>
      <c r="AG112" s="69"/>
      <c r="AH112" s="69"/>
      <c r="AI112" s="69"/>
      <c r="AJ112" s="70"/>
      <c r="AK112" s="69"/>
      <c r="AL112" s="57"/>
      <c r="AM112" s="57"/>
      <c r="AN112" s="57"/>
      <c r="AO112" s="90" t="s">
        <v>47</v>
      </c>
      <c r="AP112" s="99">
        <f t="shared" si="34"/>
        <v>0</v>
      </c>
      <c r="AQ112" s="100">
        <v>25</v>
      </c>
      <c r="AR112" s="101"/>
      <c r="AS112" s="19">
        <f t="shared" si="35"/>
        <v>25</v>
      </c>
      <c r="AT112" s="25">
        <v>38</v>
      </c>
      <c r="AU112" s="27">
        <v>50</v>
      </c>
      <c r="AV112" s="27">
        <v>52</v>
      </c>
      <c r="AW112" s="102">
        <f t="shared" ref="AW112:BS112" si="45">IF(AW93="","Aguardando...",IFERROR(((AW71-AW93)/AW71),0))</f>
        <v>0.55000000000000004</v>
      </c>
      <c r="AX112" s="102">
        <f t="shared" si="45"/>
        <v>0.53488372093023251</v>
      </c>
      <c r="AY112" s="102">
        <f t="shared" ref="AY112:AY119" si="46">IF(AY93="","Aguardando...",IFERROR(((AY71-AY93)/AY71),0))</f>
        <v>0.39393939393939392</v>
      </c>
      <c r="AZ112" s="103">
        <f t="shared" si="45"/>
        <v>0.55555555555555558</v>
      </c>
      <c r="BA112" s="103" t="str">
        <f t="shared" si="45"/>
        <v>Aguardando...</v>
      </c>
      <c r="BB112" s="103" t="str">
        <f t="shared" si="45"/>
        <v>Aguardando...</v>
      </c>
      <c r="BC112" s="103" t="str">
        <f t="shared" si="45"/>
        <v>Aguardando...</v>
      </c>
      <c r="BD112" s="103" t="str">
        <f t="shared" si="45"/>
        <v>Aguardando...</v>
      </c>
      <c r="BE112" s="103" t="str">
        <f t="shared" si="45"/>
        <v>Aguardando...</v>
      </c>
      <c r="BF112" s="103" t="str">
        <f t="shared" si="45"/>
        <v>Aguardando...</v>
      </c>
      <c r="BG112" s="103" t="str">
        <f t="shared" si="45"/>
        <v>Aguardando...</v>
      </c>
      <c r="BH112" s="103" t="str">
        <f t="shared" si="45"/>
        <v>Aguardando...</v>
      </c>
      <c r="BI112" s="103" t="str">
        <f t="shared" si="45"/>
        <v>Aguardando...</v>
      </c>
      <c r="BJ112" s="103" t="str">
        <f t="shared" si="45"/>
        <v>Aguardando...</v>
      </c>
      <c r="BK112" s="103" t="str">
        <f t="shared" si="45"/>
        <v>Aguardando...</v>
      </c>
      <c r="BL112" s="103" t="str">
        <f t="shared" si="45"/>
        <v>Aguardando...</v>
      </c>
      <c r="BM112" s="103" t="str">
        <f t="shared" si="45"/>
        <v>Aguardando...</v>
      </c>
      <c r="BN112" s="103" t="str">
        <f t="shared" si="45"/>
        <v>Aguardando...</v>
      </c>
      <c r="BO112" s="103" t="str">
        <f t="shared" si="45"/>
        <v>Aguardando...</v>
      </c>
      <c r="BP112" s="103" t="str">
        <f t="shared" si="45"/>
        <v>Aguardando...</v>
      </c>
      <c r="BQ112" s="103" t="str">
        <f t="shared" si="45"/>
        <v>Aguardando...</v>
      </c>
      <c r="BR112" s="103" t="str">
        <f t="shared" si="45"/>
        <v>Aguardando...</v>
      </c>
      <c r="BS112" s="103" t="str">
        <f t="shared" si="45"/>
        <v>Aguardando...</v>
      </c>
    </row>
    <row r="113" spans="1:71" s="85" customFormat="1" ht="12.75" customHeight="1" x14ac:dyDescent="0.2">
      <c r="A113" s="57"/>
      <c r="B113" s="69"/>
      <c r="C113" s="69"/>
      <c r="D113" s="69"/>
      <c r="E113" s="69"/>
      <c r="F113" s="69"/>
      <c r="G113" s="69"/>
      <c r="H113" s="70"/>
      <c r="I113" s="70"/>
      <c r="J113" s="69"/>
      <c r="K113" s="69"/>
      <c r="L113" s="69"/>
      <c r="M113" s="69"/>
      <c r="N113" s="69"/>
      <c r="O113" s="70"/>
      <c r="P113" s="69"/>
      <c r="Q113" s="69"/>
      <c r="R113" s="70"/>
      <c r="S113" s="70"/>
      <c r="T113" s="70"/>
      <c r="U113" s="69"/>
      <c r="V113" s="70"/>
      <c r="W113" s="70"/>
      <c r="X113" s="69"/>
      <c r="Y113" s="69"/>
      <c r="Z113" s="70"/>
      <c r="AA113" s="70"/>
      <c r="AB113" s="69"/>
      <c r="AC113" s="69"/>
      <c r="AD113" s="69"/>
      <c r="AE113" s="69"/>
      <c r="AF113" s="69"/>
      <c r="AG113" s="69"/>
      <c r="AH113" s="69"/>
      <c r="AI113" s="69"/>
      <c r="AJ113" s="70"/>
      <c r="AK113" s="69"/>
      <c r="AL113" s="57"/>
      <c r="AM113" s="57"/>
      <c r="AN113" s="57"/>
      <c r="AO113" s="90" t="s">
        <v>48</v>
      </c>
      <c r="AP113" s="99">
        <f t="shared" si="34"/>
        <v>0</v>
      </c>
      <c r="AQ113" s="100">
        <v>525</v>
      </c>
      <c r="AR113" s="101"/>
      <c r="AS113" s="19">
        <f t="shared" si="35"/>
        <v>525</v>
      </c>
      <c r="AT113" s="25">
        <v>60</v>
      </c>
      <c r="AU113" s="27">
        <v>150</v>
      </c>
      <c r="AV113" s="27">
        <v>120</v>
      </c>
      <c r="AW113" s="102">
        <f t="shared" ref="AW113:BS113" si="47">IF(AW94="","Aguardando...",IFERROR(((AW72-AW94)/AW72),0))</f>
        <v>0.16666666666666666</v>
      </c>
      <c r="AX113" s="102">
        <f t="shared" si="47"/>
        <v>0.17391304347826086</v>
      </c>
      <c r="AY113" s="102">
        <f t="shared" si="46"/>
        <v>0.49494949494949497</v>
      </c>
      <c r="AZ113" s="103">
        <f t="shared" si="47"/>
        <v>0.26470588235294118</v>
      </c>
      <c r="BA113" s="103" t="str">
        <f t="shared" si="47"/>
        <v>Aguardando...</v>
      </c>
      <c r="BB113" s="103" t="str">
        <f t="shared" si="47"/>
        <v>Aguardando...</v>
      </c>
      <c r="BC113" s="103" t="str">
        <f t="shared" si="47"/>
        <v>Aguardando...</v>
      </c>
      <c r="BD113" s="103" t="str">
        <f t="shared" si="47"/>
        <v>Aguardando...</v>
      </c>
      <c r="BE113" s="103" t="str">
        <f t="shared" si="47"/>
        <v>Aguardando...</v>
      </c>
      <c r="BF113" s="103" t="str">
        <f t="shared" si="47"/>
        <v>Aguardando...</v>
      </c>
      <c r="BG113" s="103" t="str">
        <f t="shared" si="47"/>
        <v>Aguardando...</v>
      </c>
      <c r="BH113" s="103" t="str">
        <f t="shared" si="47"/>
        <v>Aguardando...</v>
      </c>
      <c r="BI113" s="103" t="str">
        <f t="shared" si="47"/>
        <v>Aguardando...</v>
      </c>
      <c r="BJ113" s="103" t="str">
        <f t="shared" si="47"/>
        <v>Aguardando...</v>
      </c>
      <c r="BK113" s="103" t="str">
        <f t="shared" si="47"/>
        <v>Aguardando...</v>
      </c>
      <c r="BL113" s="103" t="str">
        <f t="shared" si="47"/>
        <v>Aguardando...</v>
      </c>
      <c r="BM113" s="103" t="str">
        <f t="shared" si="47"/>
        <v>Aguardando...</v>
      </c>
      <c r="BN113" s="103" t="str">
        <f t="shared" si="47"/>
        <v>Aguardando...</v>
      </c>
      <c r="BO113" s="103" t="str">
        <f t="shared" si="47"/>
        <v>Aguardando...</v>
      </c>
      <c r="BP113" s="103" t="str">
        <f t="shared" si="47"/>
        <v>Aguardando...</v>
      </c>
      <c r="BQ113" s="103" t="str">
        <f t="shared" si="47"/>
        <v>Aguardando...</v>
      </c>
      <c r="BR113" s="103" t="str">
        <f t="shared" si="47"/>
        <v>Aguardando...</v>
      </c>
      <c r="BS113" s="103" t="str">
        <f t="shared" si="47"/>
        <v>Aguardando...</v>
      </c>
    </row>
    <row r="114" spans="1:71" s="85" customFormat="1" ht="12.75" customHeight="1" x14ac:dyDescent="0.2">
      <c r="A114" s="57"/>
      <c r="B114" s="69"/>
      <c r="C114" s="69"/>
      <c r="D114" s="69"/>
      <c r="E114" s="69"/>
      <c r="F114" s="69"/>
      <c r="G114" s="69"/>
      <c r="H114" s="70"/>
      <c r="I114" s="70"/>
      <c r="J114" s="69"/>
      <c r="K114" s="69"/>
      <c r="L114" s="69"/>
      <c r="M114" s="69"/>
      <c r="N114" s="69"/>
      <c r="O114" s="70"/>
      <c r="P114" s="69"/>
      <c r="Q114" s="69"/>
      <c r="R114" s="70"/>
      <c r="S114" s="70"/>
      <c r="T114" s="70"/>
      <c r="U114" s="69"/>
      <c r="V114" s="70"/>
      <c r="W114" s="70"/>
      <c r="X114" s="69"/>
      <c r="Y114" s="69"/>
      <c r="Z114" s="70"/>
      <c r="AA114" s="70"/>
      <c r="AB114" s="69"/>
      <c r="AC114" s="69"/>
      <c r="AD114" s="69"/>
      <c r="AE114" s="69"/>
      <c r="AF114" s="69"/>
      <c r="AG114" s="69"/>
      <c r="AH114" s="69"/>
      <c r="AI114" s="69"/>
      <c r="AJ114" s="70"/>
      <c r="AK114" s="69"/>
      <c r="AL114" s="57"/>
      <c r="AM114" s="57"/>
      <c r="AN114" s="57"/>
      <c r="AO114" s="90" t="s">
        <v>49</v>
      </c>
      <c r="AP114" s="99">
        <f t="shared" si="34"/>
        <v>0</v>
      </c>
      <c r="AQ114" s="100">
        <v>2175</v>
      </c>
      <c r="AR114" s="101"/>
      <c r="AS114" s="19">
        <f t="shared" si="35"/>
        <v>2175</v>
      </c>
      <c r="AT114" s="25">
        <v>95</v>
      </c>
      <c r="AU114" s="27">
        <v>25</v>
      </c>
      <c r="AV114" s="27">
        <v>45</v>
      </c>
      <c r="AW114" s="102">
        <f t="shared" ref="AW114:BS114" si="48">IF(AW95="","Aguardando...",IFERROR(((AW73-AW95)/AW73),0))</f>
        <v>0.60526315789473684</v>
      </c>
      <c r="AX114" s="102">
        <f t="shared" si="48"/>
        <v>4.5454545454545456E-2</v>
      </c>
      <c r="AY114" s="102">
        <f t="shared" si="46"/>
        <v>0.33333333333333331</v>
      </c>
      <c r="AZ114" s="103">
        <f t="shared" si="48"/>
        <v>0.5757575757575758</v>
      </c>
      <c r="BA114" s="103" t="str">
        <f t="shared" si="48"/>
        <v>Aguardando...</v>
      </c>
      <c r="BB114" s="103" t="str">
        <f t="shared" si="48"/>
        <v>Aguardando...</v>
      </c>
      <c r="BC114" s="103" t="str">
        <f t="shared" si="48"/>
        <v>Aguardando...</v>
      </c>
      <c r="BD114" s="103" t="str">
        <f t="shared" si="48"/>
        <v>Aguardando...</v>
      </c>
      <c r="BE114" s="103" t="str">
        <f t="shared" si="48"/>
        <v>Aguardando...</v>
      </c>
      <c r="BF114" s="103" t="str">
        <f t="shared" si="48"/>
        <v>Aguardando...</v>
      </c>
      <c r="BG114" s="103" t="str">
        <f t="shared" si="48"/>
        <v>Aguardando...</v>
      </c>
      <c r="BH114" s="103" t="str">
        <f t="shared" si="48"/>
        <v>Aguardando...</v>
      </c>
      <c r="BI114" s="103" t="str">
        <f t="shared" si="48"/>
        <v>Aguardando...</v>
      </c>
      <c r="BJ114" s="103" t="str">
        <f t="shared" si="48"/>
        <v>Aguardando...</v>
      </c>
      <c r="BK114" s="103" t="str">
        <f t="shared" si="48"/>
        <v>Aguardando...</v>
      </c>
      <c r="BL114" s="103" t="str">
        <f t="shared" si="48"/>
        <v>Aguardando...</v>
      </c>
      <c r="BM114" s="103" t="str">
        <f t="shared" si="48"/>
        <v>Aguardando...</v>
      </c>
      <c r="BN114" s="103" t="str">
        <f t="shared" si="48"/>
        <v>Aguardando...</v>
      </c>
      <c r="BO114" s="103" t="str">
        <f t="shared" si="48"/>
        <v>Aguardando...</v>
      </c>
      <c r="BP114" s="103" t="str">
        <f t="shared" si="48"/>
        <v>Aguardando...</v>
      </c>
      <c r="BQ114" s="103" t="str">
        <f t="shared" si="48"/>
        <v>Aguardando...</v>
      </c>
      <c r="BR114" s="103" t="str">
        <f t="shared" si="48"/>
        <v>Aguardando...</v>
      </c>
      <c r="BS114" s="103" t="str">
        <f t="shared" si="48"/>
        <v>Aguardando...</v>
      </c>
    </row>
    <row r="115" spans="1:71" s="85" customFormat="1" ht="12.75" customHeight="1" x14ac:dyDescent="0.2">
      <c r="A115" s="57"/>
      <c r="B115" s="69"/>
      <c r="C115" s="69"/>
      <c r="D115" s="69"/>
      <c r="E115" s="69"/>
      <c r="F115" s="69"/>
      <c r="G115" s="69"/>
      <c r="H115" s="70"/>
      <c r="I115" s="70"/>
      <c r="J115" s="69"/>
      <c r="K115" s="69"/>
      <c r="L115" s="69"/>
      <c r="M115" s="69"/>
      <c r="N115" s="69"/>
      <c r="O115" s="70"/>
      <c r="P115" s="69"/>
      <c r="Q115" s="69"/>
      <c r="R115" s="70"/>
      <c r="S115" s="70"/>
      <c r="T115" s="70"/>
      <c r="U115" s="69"/>
      <c r="V115" s="70"/>
      <c r="W115" s="70"/>
      <c r="X115" s="69"/>
      <c r="Y115" s="69"/>
      <c r="Z115" s="70"/>
      <c r="AA115" s="70"/>
      <c r="AB115" s="69"/>
      <c r="AC115" s="69"/>
      <c r="AD115" s="69"/>
      <c r="AE115" s="69"/>
      <c r="AF115" s="69"/>
      <c r="AG115" s="69"/>
      <c r="AH115" s="69"/>
      <c r="AI115" s="69"/>
      <c r="AJ115" s="70"/>
      <c r="AK115" s="69"/>
      <c r="AL115" s="57"/>
      <c r="AM115" s="57"/>
      <c r="AN115" s="57"/>
      <c r="AO115" s="90" t="s">
        <v>50</v>
      </c>
      <c r="AP115" s="99">
        <f t="shared" si="34"/>
        <v>0</v>
      </c>
      <c r="AQ115" s="100">
        <v>495</v>
      </c>
      <c r="AR115" s="101"/>
      <c r="AS115" s="19">
        <f t="shared" si="35"/>
        <v>495</v>
      </c>
      <c r="AT115" s="25">
        <v>570</v>
      </c>
      <c r="AU115" s="27">
        <v>750</v>
      </c>
      <c r="AV115" s="27">
        <v>704</v>
      </c>
      <c r="AW115" s="102">
        <f t="shared" ref="AW115:BS115" si="49">IF(AW96="","Aguardando...",IFERROR(((AW74-AW96)/AW74),0))</f>
        <v>0.26785714285714285</v>
      </c>
      <c r="AX115" s="102">
        <f t="shared" si="49"/>
        <v>0.28643216080402012</v>
      </c>
      <c r="AY115" s="102">
        <f t="shared" si="46"/>
        <v>0.26223776223776224</v>
      </c>
      <c r="AZ115" s="103">
        <f t="shared" si="49"/>
        <v>0.25482625482625482</v>
      </c>
      <c r="BA115" s="103" t="str">
        <f t="shared" si="49"/>
        <v>Aguardando...</v>
      </c>
      <c r="BB115" s="103" t="str">
        <f t="shared" si="49"/>
        <v>Aguardando...</v>
      </c>
      <c r="BC115" s="103" t="str">
        <f t="shared" si="49"/>
        <v>Aguardando...</v>
      </c>
      <c r="BD115" s="103" t="str">
        <f t="shared" si="49"/>
        <v>Aguardando...</v>
      </c>
      <c r="BE115" s="103" t="str">
        <f t="shared" si="49"/>
        <v>Aguardando...</v>
      </c>
      <c r="BF115" s="103" t="str">
        <f t="shared" si="49"/>
        <v>Aguardando...</v>
      </c>
      <c r="BG115" s="103" t="str">
        <f t="shared" si="49"/>
        <v>Aguardando...</v>
      </c>
      <c r="BH115" s="103" t="str">
        <f t="shared" si="49"/>
        <v>Aguardando...</v>
      </c>
      <c r="BI115" s="103" t="str">
        <f t="shared" si="49"/>
        <v>Aguardando...</v>
      </c>
      <c r="BJ115" s="103" t="str">
        <f t="shared" si="49"/>
        <v>Aguardando...</v>
      </c>
      <c r="BK115" s="103" t="str">
        <f t="shared" si="49"/>
        <v>Aguardando...</v>
      </c>
      <c r="BL115" s="103" t="str">
        <f t="shared" si="49"/>
        <v>Aguardando...</v>
      </c>
      <c r="BM115" s="103" t="str">
        <f t="shared" si="49"/>
        <v>Aguardando...</v>
      </c>
      <c r="BN115" s="103" t="str">
        <f t="shared" si="49"/>
        <v>Aguardando...</v>
      </c>
      <c r="BO115" s="103" t="str">
        <f t="shared" si="49"/>
        <v>Aguardando...</v>
      </c>
      <c r="BP115" s="103" t="str">
        <f t="shared" si="49"/>
        <v>Aguardando...</v>
      </c>
      <c r="BQ115" s="103" t="str">
        <f t="shared" si="49"/>
        <v>Aguardando...</v>
      </c>
      <c r="BR115" s="103" t="str">
        <f t="shared" si="49"/>
        <v>Aguardando...</v>
      </c>
      <c r="BS115" s="103" t="str">
        <f t="shared" si="49"/>
        <v>Aguardando...</v>
      </c>
    </row>
    <row r="116" spans="1:71" s="85" customFormat="1" ht="12.75" customHeight="1" x14ac:dyDescent="0.2">
      <c r="A116" s="57"/>
      <c r="B116" s="69"/>
      <c r="C116" s="69"/>
      <c r="D116" s="69"/>
      <c r="E116" s="69"/>
      <c r="F116" s="69"/>
      <c r="G116" s="69"/>
      <c r="H116" s="70"/>
      <c r="I116" s="70"/>
      <c r="J116" s="69"/>
      <c r="K116" s="69"/>
      <c r="L116" s="69"/>
      <c r="M116" s="69"/>
      <c r="N116" s="69"/>
      <c r="O116" s="70"/>
      <c r="P116" s="69"/>
      <c r="Q116" s="69"/>
      <c r="R116" s="70"/>
      <c r="S116" s="70"/>
      <c r="T116" s="70"/>
      <c r="U116" s="69"/>
      <c r="V116" s="70"/>
      <c r="W116" s="70"/>
      <c r="X116" s="69"/>
      <c r="Y116" s="69"/>
      <c r="Z116" s="70"/>
      <c r="AA116" s="70"/>
      <c r="AB116" s="69"/>
      <c r="AC116" s="69"/>
      <c r="AD116" s="69"/>
      <c r="AE116" s="69"/>
      <c r="AF116" s="69"/>
      <c r="AG116" s="69"/>
      <c r="AH116" s="69"/>
      <c r="AI116" s="69"/>
      <c r="AJ116" s="70"/>
      <c r="AK116" s="69"/>
      <c r="AL116" s="57"/>
      <c r="AM116" s="57"/>
      <c r="AN116" s="57"/>
      <c r="AO116" s="90" t="s">
        <v>51</v>
      </c>
      <c r="AP116" s="99">
        <f t="shared" si="34"/>
        <v>0</v>
      </c>
      <c r="AQ116" s="100">
        <v>855</v>
      </c>
      <c r="AR116" s="101"/>
      <c r="AS116" s="19">
        <f t="shared" si="35"/>
        <v>855</v>
      </c>
      <c r="AT116" s="25">
        <v>475</v>
      </c>
      <c r="AU116" s="27">
        <v>630</v>
      </c>
      <c r="AV116" s="27">
        <v>770</v>
      </c>
      <c r="AW116" s="102">
        <f t="shared" ref="AW116:BS116" si="50">IF(AW97="","Aguardando...",IFERROR(((AW75-AW97)/AW75),0))</f>
        <v>0.31368421052631579</v>
      </c>
      <c r="AX116" s="102">
        <f t="shared" si="50"/>
        <v>-0.10030395136778116</v>
      </c>
      <c r="AY116" s="102">
        <f t="shared" si="46"/>
        <v>0.26878612716763006</v>
      </c>
      <c r="AZ116" s="103">
        <f t="shared" si="50"/>
        <v>0.828125</v>
      </c>
      <c r="BA116" s="103" t="str">
        <f t="shared" si="50"/>
        <v>Aguardando...</v>
      </c>
      <c r="BB116" s="103" t="str">
        <f t="shared" si="50"/>
        <v>Aguardando...</v>
      </c>
      <c r="BC116" s="103" t="str">
        <f t="shared" si="50"/>
        <v>Aguardando...</v>
      </c>
      <c r="BD116" s="103" t="str">
        <f t="shared" si="50"/>
        <v>Aguardando...</v>
      </c>
      <c r="BE116" s="103" t="str">
        <f t="shared" si="50"/>
        <v>Aguardando...</v>
      </c>
      <c r="BF116" s="103" t="str">
        <f t="shared" si="50"/>
        <v>Aguardando...</v>
      </c>
      <c r="BG116" s="103" t="str">
        <f t="shared" si="50"/>
        <v>Aguardando...</v>
      </c>
      <c r="BH116" s="103" t="str">
        <f t="shared" si="50"/>
        <v>Aguardando...</v>
      </c>
      <c r="BI116" s="103" t="str">
        <f t="shared" si="50"/>
        <v>Aguardando...</v>
      </c>
      <c r="BJ116" s="103" t="str">
        <f t="shared" si="50"/>
        <v>Aguardando...</v>
      </c>
      <c r="BK116" s="103" t="str">
        <f t="shared" si="50"/>
        <v>Aguardando...</v>
      </c>
      <c r="BL116" s="103" t="str">
        <f t="shared" si="50"/>
        <v>Aguardando...</v>
      </c>
      <c r="BM116" s="103" t="str">
        <f t="shared" si="50"/>
        <v>Aguardando...</v>
      </c>
      <c r="BN116" s="103" t="str">
        <f t="shared" si="50"/>
        <v>Aguardando...</v>
      </c>
      <c r="BO116" s="103" t="str">
        <f t="shared" si="50"/>
        <v>Aguardando...</v>
      </c>
      <c r="BP116" s="103" t="str">
        <f t="shared" si="50"/>
        <v>Aguardando...</v>
      </c>
      <c r="BQ116" s="103" t="str">
        <f t="shared" si="50"/>
        <v>Aguardando...</v>
      </c>
      <c r="BR116" s="103" t="str">
        <f t="shared" si="50"/>
        <v>Aguardando...</v>
      </c>
      <c r="BS116" s="103" t="str">
        <f t="shared" si="50"/>
        <v>Aguardando...</v>
      </c>
    </row>
    <row r="117" spans="1:71" s="85" customFormat="1" ht="12.75" customHeight="1" x14ac:dyDescent="0.2">
      <c r="A117" s="57"/>
      <c r="B117" s="69"/>
      <c r="C117" s="69"/>
      <c r="D117" s="69"/>
      <c r="E117" s="69"/>
      <c r="F117" s="69"/>
      <c r="G117" s="69"/>
      <c r="H117" s="70"/>
      <c r="I117" s="70"/>
      <c r="J117" s="69"/>
      <c r="K117" s="69"/>
      <c r="L117" s="69"/>
      <c r="M117" s="69"/>
      <c r="N117" s="69"/>
      <c r="O117" s="70"/>
      <c r="P117" s="69"/>
      <c r="Q117" s="69"/>
      <c r="R117" s="70"/>
      <c r="S117" s="70"/>
      <c r="T117" s="70"/>
      <c r="U117" s="69"/>
      <c r="V117" s="70"/>
      <c r="W117" s="70"/>
      <c r="X117" s="69"/>
      <c r="Y117" s="69"/>
      <c r="Z117" s="70"/>
      <c r="AA117" s="70"/>
      <c r="AB117" s="69"/>
      <c r="AC117" s="69"/>
      <c r="AD117" s="69"/>
      <c r="AE117" s="69"/>
      <c r="AF117" s="69"/>
      <c r="AG117" s="69"/>
      <c r="AH117" s="69"/>
      <c r="AI117" s="69"/>
      <c r="AJ117" s="70"/>
      <c r="AK117" s="69"/>
      <c r="AL117" s="57"/>
      <c r="AM117" s="57"/>
      <c r="AN117" s="57"/>
      <c r="AO117" s="90" t="s">
        <v>52</v>
      </c>
      <c r="AP117" s="99">
        <f t="shared" si="34"/>
        <v>0</v>
      </c>
      <c r="AQ117" s="100">
        <v>150</v>
      </c>
      <c r="AR117" s="101"/>
      <c r="AS117" s="19">
        <f t="shared" si="35"/>
        <v>150</v>
      </c>
      <c r="AT117" s="25">
        <v>285</v>
      </c>
      <c r="AU117" s="27">
        <v>420</v>
      </c>
      <c r="AV117" s="27">
        <v>440</v>
      </c>
      <c r="AW117" s="102">
        <f t="shared" ref="AW117:BS117" si="51">IF(AW98="","Aguardando...",IFERROR(((AW76-AW98)/AW76),0))</f>
        <v>0.21348314606741572</v>
      </c>
      <c r="AX117" s="102">
        <f t="shared" si="51"/>
        <v>0.61428571428571432</v>
      </c>
      <c r="AY117" s="102">
        <f t="shared" si="46"/>
        <v>0.45029239766081869</v>
      </c>
      <c r="AZ117" s="103">
        <f t="shared" si="51"/>
        <v>0.43939393939393939</v>
      </c>
      <c r="BA117" s="103" t="str">
        <f t="shared" si="51"/>
        <v>Aguardando...</v>
      </c>
      <c r="BB117" s="103" t="str">
        <f t="shared" si="51"/>
        <v>Aguardando...</v>
      </c>
      <c r="BC117" s="103" t="str">
        <f t="shared" si="51"/>
        <v>Aguardando...</v>
      </c>
      <c r="BD117" s="103" t="str">
        <f t="shared" si="51"/>
        <v>Aguardando...</v>
      </c>
      <c r="BE117" s="103" t="str">
        <f t="shared" si="51"/>
        <v>Aguardando...</v>
      </c>
      <c r="BF117" s="103" t="str">
        <f t="shared" si="51"/>
        <v>Aguardando...</v>
      </c>
      <c r="BG117" s="103" t="str">
        <f t="shared" si="51"/>
        <v>Aguardando...</v>
      </c>
      <c r="BH117" s="103" t="str">
        <f t="shared" si="51"/>
        <v>Aguardando...</v>
      </c>
      <c r="BI117" s="103" t="str">
        <f t="shared" si="51"/>
        <v>Aguardando...</v>
      </c>
      <c r="BJ117" s="103" t="str">
        <f t="shared" si="51"/>
        <v>Aguardando...</v>
      </c>
      <c r="BK117" s="103" t="str">
        <f t="shared" si="51"/>
        <v>Aguardando...</v>
      </c>
      <c r="BL117" s="103" t="str">
        <f t="shared" si="51"/>
        <v>Aguardando...</v>
      </c>
      <c r="BM117" s="103" t="str">
        <f t="shared" si="51"/>
        <v>Aguardando...</v>
      </c>
      <c r="BN117" s="103" t="str">
        <f t="shared" si="51"/>
        <v>Aguardando...</v>
      </c>
      <c r="BO117" s="103" t="str">
        <f t="shared" si="51"/>
        <v>Aguardando...</v>
      </c>
      <c r="BP117" s="103" t="str">
        <f t="shared" si="51"/>
        <v>Aguardando...</v>
      </c>
      <c r="BQ117" s="103" t="str">
        <f t="shared" si="51"/>
        <v>Aguardando...</v>
      </c>
      <c r="BR117" s="103" t="str">
        <f t="shared" si="51"/>
        <v>Aguardando...</v>
      </c>
      <c r="BS117" s="103" t="str">
        <f t="shared" si="51"/>
        <v>Aguardando...</v>
      </c>
    </row>
    <row r="118" spans="1:71" s="85" customFormat="1" ht="12.75" customHeight="1" x14ac:dyDescent="0.2">
      <c r="A118" s="57"/>
      <c r="B118" s="69"/>
      <c r="C118" s="69"/>
      <c r="D118" s="69"/>
      <c r="E118" s="69"/>
      <c r="F118" s="69"/>
      <c r="G118" s="69"/>
      <c r="H118" s="70"/>
      <c r="I118" s="70"/>
      <c r="J118" s="69"/>
      <c r="K118" s="69"/>
      <c r="L118" s="69"/>
      <c r="M118" s="69"/>
      <c r="N118" s="69"/>
      <c r="O118" s="70"/>
      <c r="P118" s="69"/>
      <c r="Q118" s="69"/>
      <c r="R118" s="70"/>
      <c r="S118" s="70"/>
      <c r="T118" s="70"/>
      <c r="U118" s="69"/>
      <c r="V118" s="70"/>
      <c r="W118" s="70"/>
      <c r="X118" s="69"/>
      <c r="Y118" s="69"/>
      <c r="Z118" s="70"/>
      <c r="AA118" s="70"/>
      <c r="AB118" s="69"/>
      <c r="AC118" s="69"/>
      <c r="AD118" s="69"/>
      <c r="AE118" s="69"/>
      <c r="AF118" s="69"/>
      <c r="AG118" s="69"/>
      <c r="AH118" s="69"/>
      <c r="AI118" s="69"/>
      <c r="AJ118" s="70"/>
      <c r="AK118" s="69"/>
      <c r="AL118" s="57"/>
      <c r="AM118" s="57"/>
      <c r="AN118" s="57"/>
      <c r="AO118" s="90" t="s">
        <v>53</v>
      </c>
      <c r="AP118" s="99">
        <f t="shared" si="34"/>
        <v>0</v>
      </c>
      <c r="AQ118" s="100">
        <v>100</v>
      </c>
      <c r="AR118" s="101"/>
      <c r="AS118" s="19">
        <f t="shared" si="35"/>
        <v>100</v>
      </c>
      <c r="AT118" s="25">
        <v>160</v>
      </c>
      <c r="AU118" s="27">
        <v>160</v>
      </c>
      <c r="AV118" s="27">
        <v>160</v>
      </c>
      <c r="AW118" s="102">
        <f t="shared" ref="AW118:BS118" si="52">IF(AW99="","Aguardando...",IFERROR(((AW77-AW99)/AW77),0))</f>
        <v>0.16883116883116883</v>
      </c>
      <c r="AX118" s="102">
        <f t="shared" si="52"/>
        <v>0.17499999999999999</v>
      </c>
      <c r="AY118" s="102">
        <f t="shared" si="46"/>
        <v>0.3125</v>
      </c>
      <c r="AZ118" s="103">
        <f t="shared" si="52"/>
        <v>0.32258064516129031</v>
      </c>
      <c r="BA118" s="103" t="str">
        <f t="shared" si="52"/>
        <v>Aguardando...</v>
      </c>
      <c r="BB118" s="103" t="str">
        <f t="shared" si="52"/>
        <v>Aguardando...</v>
      </c>
      <c r="BC118" s="103" t="str">
        <f t="shared" si="52"/>
        <v>Aguardando...</v>
      </c>
      <c r="BD118" s="103" t="str">
        <f t="shared" si="52"/>
        <v>Aguardando...</v>
      </c>
      <c r="BE118" s="103" t="str">
        <f t="shared" si="52"/>
        <v>Aguardando...</v>
      </c>
      <c r="BF118" s="103" t="str">
        <f t="shared" si="52"/>
        <v>Aguardando...</v>
      </c>
      <c r="BG118" s="103" t="str">
        <f t="shared" si="52"/>
        <v>Aguardando...</v>
      </c>
      <c r="BH118" s="103" t="str">
        <f t="shared" si="52"/>
        <v>Aguardando...</v>
      </c>
      <c r="BI118" s="103" t="str">
        <f t="shared" si="52"/>
        <v>Aguardando...</v>
      </c>
      <c r="BJ118" s="103" t="str">
        <f t="shared" si="52"/>
        <v>Aguardando...</v>
      </c>
      <c r="BK118" s="103" t="str">
        <f t="shared" si="52"/>
        <v>Aguardando...</v>
      </c>
      <c r="BL118" s="103" t="str">
        <f t="shared" si="52"/>
        <v>Aguardando...</v>
      </c>
      <c r="BM118" s="103" t="str">
        <f t="shared" si="52"/>
        <v>Aguardando...</v>
      </c>
      <c r="BN118" s="103" t="str">
        <f t="shared" si="52"/>
        <v>Aguardando...</v>
      </c>
      <c r="BO118" s="103" t="str">
        <f t="shared" si="52"/>
        <v>Aguardando...</v>
      </c>
      <c r="BP118" s="103" t="str">
        <f t="shared" si="52"/>
        <v>Aguardando...</v>
      </c>
      <c r="BQ118" s="103" t="str">
        <f t="shared" si="52"/>
        <v>Aguardando...</v>
      </c>
      <c r="BR118" s="103" t="str">
        <f t="shared" si="52"/>
        <v>Aguardando...</v>
      </c>
      <c r="BS118" s="103" t="str">
        <f t="shared" si="52"/>
        <v>Aguardando...</v>
      </c>
    </row>
    <row r="119" spans="1:71" s="85" customFormat="1" ht="12.75" customHeight="1" x14ac:dyDescent="0.25">
      <c r="A119" s="57"/>
      <c r="B119" s="69"/>
      <c r="C119" s="69"/>
      <c r="D119" s="69"/>
      <c r="E119" s="69"/>
      <c r="F119" s="69"/>
      <c r="G119" s="69"/>
      <c r="H119" s="70"/>
      <c r="I119" s="70"/>
      <c r="J119" s="69"/>
      <c r="K119" s="69"/>
      <c r="L119" s="69"/>
      <c r="M119" s="69"/>
      <c r="N119" s="69"/>
      <c r="O119" s="70"/>
      <c r="P119" s="69"/>
      <c r="Q119" s="69"/>
      <c r="R119" s="70"/>
      <c r="S119" s="70"/>
      <c r="T119" s="70"/>
      <c r="U119" s="69"/>
      <c r="V119" s="70"/>
      <c r="W119" s="70"/>
      <c r="X119" s="69"/>
      <c r="Y119" s="69"/>
      <c r="Z119" s="70"/>
      <c r="AA119" s="70"/>
      <c r="AB119" s="69"/>
      <c r="AC119" s="69"/>
      <c r="AD119" s="69"/>
      <c r="AE119" s="69"/>
      <c r="AF119" s="69"/>
      <c r="AG119" s="69"/>
      <c r="AH119" s="69"/>
      <c r="AI119" s="69"/>
      <c r="AJ119" s="70"/>
      <c r="AK119" s="69"/>
      <c r="AL119" s="69"/>
      <c r="AM119" s="69"/>
      <c r="AN119" s="69"/>
      <c r="AO119" s="94" t="s">
        <v>54</v>
      </c>
      <c r="AP119" s="95">
        <f>SUM(AP103:AP118)</f>
        <v>0</v>
      </c>
      <c r="AQ119" s="95">
        <f>SUM(AQ103:AQ118)</f>
        <v>4990</v>
      </c>
      <c r="AR119" s="96"/>
      <c r="AS119" s="86">
        <f>SUM(AS103:AS118)</f>
        <v>4990</v>
      </c>
      <c r="AT119" s="86">
        <f>SUM(AT103:AT118)</f>
        <v>2377</v>
      </c>
      <c r="AU119" s="86">
        <f>SUM(AU103:AU118)</f>
        <v>2950</v>
      </c>
      <c r="AV119" s="86">
        <f>SUM(AV103:AV118)</f>
        <v>2968</v>
      </c>
      <c r="AW119" s="104">
        <f t="shared" ref="AW119:BS119" si="53">IF(AW100="","Aguardando...",IFERROR(((AW78-AW100)/AW78),0))</f>
        <v>0.32556908417151931</v>
      </c>
      <c r="AX119" s="104">
        <f t="shared" si="53"/>
        <v>0.26456936565239814</v>
      </c>
      <c r="AY119" s="409">
        <f t="shared" si="46"/>
        <v>0.33490073145245558</v>
      </c>
      <c r="AZ119" s="104">
        <f t="shared" si="53"/>
        <v>0.42833146696528557</v>
      </c>
      <c r="BA119" s="104">
        <f t="shared" si="53"/>
        <v>0</v>
      </c>
      <c r="BB119" s="104">
        <f t="shared" si="53"/>
        <v>0</v>
      </c>
      <c r="BC119" s="104">
        <f t="shared" si="53"/>
        <v>0</v>
      </c>
      <c r="BD119" s="104">
        <f t="shared" si="53"/>
        <v>0</v>
      </c>
      <c r="BE119" s="104">
        <f t="shared" si="53"/>
        <v>0</v>
      </c>
      <c r="BF119" s="104">
        <f t="shared" si="53"/>
        <v>0</v>
      </c>
      <c r="BG119" s="104">
        <f t="shared" si="53"/>
        <v>0</v>
      </c>
      <c r="BH119" s="104">
        <f t="shared" si="53"/>
        <v>0</v>
      </c>
      <c r="BI119" s="104">
        <f t="shared" si="53"/>
        <v>0</v>
      </c>
      <c r="BJ119" s="104">
        <f t="shared" si="53"/>
        <v>0</v>
      </c>
      <c r="BK119" s="104">
        <f t="shared" si="53"/>
        <v>0</v>
      </c>
      <c r="BL119" s="104">
        <f t="shared" si="53"/>
        <v>0</v>
      </c>
      <c r="BM119" s="104">
        <f t="shared" si="53"/>
        <v>0</v>
      </c>
      <c r="BN119" s="104">
        <f t="shared" si="53"/>
        <v>0</v>
      </c>
      <c r="BO119" s="104">
        <f t="shared" si="53"/>
        <v>0</v>
      </c>
      <c r="BP119" s="104">
        <f t="shared" si="53"/>
        <v>0</v>
      </c>
      <c r="BQ119" s="104">
        <f t="shared" si="53"/>
        <v>0</v>
      </c>
      <c r="BR119" s="104">
        <f t="shared" si="53"/>
        <v>0</v>
      </c>
      <c r="BS119" s="104">
        <f t="shared" si="53"/>
        <v>0</v>
      </c>
    </row>
    <row r="120" spans="1:71" s="85" customFormat="1" x14ac:dyDescent="0.25">
      <c r="A120" s="57"/>
      <c r="B120" s="69"/>
      <c r="C120" s="69"/>
      <c r="D120" s="69"/>
      <c r="E120" s="69"/>
      <c r="F120" s="69"/>
      <c r="G120" s="69"/>
      <c r="H120" s="70"/>
      <c r="I120" s="70"/>
      <c r="J120" s="69"/>
      <c r="K120" s="69"/>
      <c r="L120" s="69"/>
      <c r="M120" s="69"/>
      <c r="N120" s="69"/>
      <c r="O120" s="70"/>
      <c r="P120" s="69"/>
      <c r="Q120" s="69"/>
      <c r="R120" s="70"/>
      <c r="S120" s="70"/>
      <c r="T120" s="70"/>
      <c r="U120" s="69"/>
      <c r="V120" s="70"/>
      <c r="W120" s="70"/>
      <c r="X120" s="69"/>
      <c r="Y120" s="69"/>
      <c r="Z120" s="70"/>
      <c r="AA120" s="70"/>
      <c r="AB120" s="69"/>
      <c r="AC120" s="69"/>
      <c r="AD120" s="69"/>
      <c r="AE120" s="69"/>
      <c r="AF120" s="69"/>
      <c r="AG120" s="69"/>
      <c r="AH120" s="69"/>
      <c r="AI120" s="69"/>
      <c r="AJ120" s="70"/>
      <c r="AK120" s="69"/>
      <c r="AL120" s="69"/>
      <c r="AM120" s="69"/>
      <c r="AN120" s="69"/>
      <c r="AO120" s="57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</row>
    <row r="121" spans="1:71" s="85" customFormat="1" hidden="1" x14ac:dyDescent="0.2">
      <c r="A121" s="60" t="s">
        <v>60</v>
      </c>
      <c r="B121" s="61" t="s">
        <v>5</v>
      </c>
      <c r="C121" s="62">
        <f>$C$10</f>
        <v>44531</v>
      </c>
      <c r="D121" s="61" t="s">
        <v>5</v>
      </c>
      <c r="E121" s="62" t="e">
        <f ca="1">$E$10</f>
        <v>#NAME?</v>
      </c>
      <c r="F121" s="62" t="e">
        <f ca="1">$F$10</f>
        <v>#NAME?</v>
      </c>
      <c r="G121" s="62" t="e">
        <f ca="1">$G$10</f>
        <v>#NAME?</v>
      </c>
      <c r="H121" s="62" t="e">
        <f ca="1">$H$10</f>
        <v>#NAME?</v>
      </c>
      <c r="I121" s="62" t="e">
        <f ca="1">$I$10</f>
        <v>#NAME?</v>
      </c>
      <c r="J121" s="62" t="e">
        <f ca="1">$J$10</f>
        <v>#NAME?</v>
      </c>
      <c r="K121" s="62" t="e">
        <f ca="1">$K$10</f>
        <v>#NAME?</v>
      </c>
      <c r="L121" s="62" t="e">
        <f ca="1">$L$10</f>
        <v>#NAME?</v>
      </c>
      <c r="M121" s="62" t="e">
        <f ca="1">$M$10</f>
        <v>#NAME?</v>
      </c>
      <c r="N121" s="62" t="e">
        <f ca="1">$N$10</f>
        <v>#NAME?</v>
      </c>
      <c r="O121" s="62" t="e">
        <f ca="1">$O$10</f>
        <v>#NAME?</v>
      </c>
      <c r="P121" s="62" t="e">
        <f ca="1">$P$10</f>
        <v>#NAME?</v>
      </c>
      <c r="Q121" s="61" t="s">
        <v>5</v>
      </c>
      <c r="R121" s="62" t="e">
        <f t="shared" ref="R121:AK121" ca="1" si="54">R10</f>
        <v>#NAME?</v>
      </c>
      <c r="S121" s="62" t="e">
        <f t="shared" ca="1" si="54"/>
        <v>#NAME?</v>
      </c>
      <c r="T121" s="62" t="e">
        <f t="shared" ca="1" si="54"/>
        <v>#NAME?</v>
      </c>
      <c r="U121" s="62" t="e">
        <f t="shared" ca="1" si="54"/>
        <v>#NAME?</v>
      </c>
      <c r="V121" s="62" t="e">
        <f t="shared" ca="1" si="54"/>
        <v>#NAME?</v>
      </c>
      <c r="W121" s="62" t="e">
        <f t="shared" ca="1" si="54"/>
        <v>#NAME?</v>
      </c>
      <c r="X121" s="62" t="e">
        <f t="shared" ca="1" si="54"/>
        <v>#NAME?</v>
      </c>
      <c r="Y121" s="62" t="e">
        <f t="shared" ca="1" si="54"/>
        <v>#NAME?</v>
      </c>
      <c r="Z121" s="62" t="e">
        <f t="shared" ca="1" si="54"/>
        <v>#NAME?</v>
      </c>
      <c r="AA121" s="62" t="e">
        <f t="shared" ca="1" si="54"/>
        <v>#NAME?</v>
      </c>
      <c r="AB121" s="62" t="e">
        <f t="shared" ca="1" si="54"/>
        <v>#NAME?</v>
      </c>
      <c r="AC121" s="62" t="e">
        <f t="shared" ca="1" si="54"/>
        <v>#NAME?</v>
      </c>
      <c r="AD121" s="62" t="e">
        <f t="shared" ca="1" si="54"/>
        <v>#NAME?</v>
      </c>
      <c r="AE121" s="62" t="e">
        <f t="shared" ca="1" si="54"/>
        <v>#NAME?</v>
      </c>
      <c r="AF121" s="62" t="e">
        <f t="shared" ca="1" si="54"/>
        <v>#NAME?</v>
      </c>
      <c r="AG121" s="62" t="e">
        <f t="shared" ca="1" si="54"/>
        <v>#NAME?</v>
      </c>
      <c r="AH121" s="62" t="e">
        <f t="shared" ca="1" si="54"/>
        <v>#NAME?</v>
      </c>
      <c r="AI121" s="62" t="e">
        <f t="shared" ca="1" si="54"/>
        <v>#NAME?</v>
      </c>
      <c r="AJ121" s="62" t="e">
        <f t="shared" ca="1" si="54"/>
        <v>#NAME?</v>
      </c>
      <c r="AK121" s="62" t="e">
        <f t="shared" ca="1" si="54"/>
        <v>#NAME?</v>
      </c>
      <c r="AL121" s="62" t="e">
        <f ca="1">AL$10</f>
        <v>#NAME?</v>
      </c>
      <c r="AM121" s="62" t="str">
        <f>AM$10</f>
        <v>Meta Parcial</v>
      </c>
      <c r="AN121" s="62" t="str">
        <f>AN$10</f>
        <v>1-10-out-24</v>
      </c>
      <c r="AO121" s="34"/>
      <c r="AP121" s="62"/>
      <c r="AQ121" s="62" t="str">
        <f>AQ$10</f>
        <v>11-31-out-24</v>
      </c>
      <c r="AR121" s="62"/>
      <c r="AS121" s="62" t="e">
        <f ca="1">AS$10</f>
        <v>#NAME?</v>
      </c>
      <c r="AT121" s="62" t="e">
        <f t="shared" ref="AT121:BS121" ca="1" si="55">AT10</f>
        <v>#NAME?</v>
      </c>
      <c r="AU121" s="62" t="e">
        <f t="shared" ca="1" si="55"/>
        <v>#NAME?</v>
      </c>
      <c r="AV121" s="62" t="e">
        <f t="shared" ca="1" si="55"/>
        <v>#NAME?</v>
      </c>
      <c r="AW121" s="62" t="e">
        <f t="shared" ca="1" si="55"/>
        <v>#NAME?</v>
      </c>
      <c r="AX121" s="62" t="e">
        <f t="shared" ca="1" si="55"/>
        <v>#NAME?</v>
      </c>
      <c r="AY121" s="62" t="e">
        <f t="shared" ca="1" si="55"/>
        <v>#NAME?</v>
      </c>
      <c r="AZ121" s="62" t="e">
        <f t="shared" ca="1" si="55"/>
        <v>#NAME?</v>
      </c>
      <c r="BA121" s="62" t="e">
        <f t="shared" ca="1" si="55"/>
        <v>#NAME?</v>
      </c>
      <c r="BB121" s="62" t="e">
        <f t="shared" ca="1" si="55"/>
        <v>#NAME?</v>
      </c>
      <c r="BC121" s="62" t="e">
        <f t="shared" ca="1" si="55"/>
        <v>#NAME?</v>
      </c>
      <c r="BD121" s="62" t="e">
        <f t="shared" ca="1" si="55"/>
        <v>#NAME?</v>
      </c>
      <c r="BE121" s="62" t="e">
        <f t="shared" ca="1" si="55"/>
        <v>#NAME?</v>
      </c>
      <c r="BF121" s="62" t="e">
        <f t="shared" ca="1" si="55"/>
        <v>#NAME?</v>
      </c>
      <c r="BG121" s="62" t="e">
        <f t="shared" ca="1" si="55"/>
        <v>#NAME?</v>
      </c>
      <c r="BH121" s="62" t="e">
        <f t="shared" ca="1" si="55"/>
        <v>#NAME?</v>
      </c>
      <c r="BI121" s="62" t="e">
        <f t="shared" ca="1" si="55"/>
        <v>#NAME?</v>
      </c>
      <c r="BJ121" s="62" t="e">
        <f t="shared" ca="1" si="55"/>
        <v>#NAME?</v>
      </c>
      <c r="BK121" s="62" t="e">
        <f t="shared" ca="1" si="55"/>
        <v>#NAME?</v>
      </c>
      <c r="BL121" s="62" t="e">
        <f t="shared" ca="1" si="55"/>
        <v>#NAME?</v>
      </c>
      <c r="BM121" s="62" t="e">
        <f t="shared" ca="1" si="55"/>
        <v>#NAME?</v>
      </c>
      <c r="BN121" s="62" t="e">
        <f t="shared" ca="1" si="55"/>
        <v>#NAME?</v>
      </c>
      <c r="BO121" s="62" t="e">
        <f t="shared" ca="1" si="55"/>
        <v>#NAME?</v>
      </c>
      <c r="BP121" s="62" t="e">
        <f t="shared" ca="1" si="55"/>
        <v>#NAME?</v>
      </c>
      <c r="BQ121" s="62" t="e">
        <f t="shared" ca="1" si="55"/>
        <v>#NAME?</v>
      </c>
      <c r="BR121" s="62" t="e">
        <f t="shared" ca="1" si="55"/>
        <v>#NAME?</v>
      </c>
      <c r="BS121" s="62" t="e">
        <f t="shared" ca="1" si="55"/>
        <v>#NAME?</v>
      </c>
    </row>
    <row r="122" spans="1:71" s="85" customFormat="1" hidden="1" x14ac:dyDescent="0.2">
      <c r="A122" s="51" t="s">
        <v>61</v>
      </c>
      <c r="B122" s="49">
        <v>176</v>
      </c>
      <c r="C122" s="65">
        <v>0</v>
      </c>
      <c r="D122" s="66">
        <v>176</v>
      </c>
      <c r="E122" s="65">
        <v>0</v>
      </c>
      <c r="F122" s="65">
        <v>13</v>
      </c>
      <c r="G122" s="65">
        <v>6</v>
      </c>
      <c r="H122" s="65">
        <v>1</v>
      </c>
      <c r="I122" s="65">
        <v>3</v>
      </c>
      <c r="J122" s="65">
        <v>2</v>
      </c>
      <c r="K122" s="65">
        <v>0</v>
      </c>
      <c r="L122" s="65">
        <v>0</v>
      </c>
      <c r="M122" s="65">
        <v>88</v>
      </c>
      <c r="N122" s="65">
        <v>192</v>
      </c>
      <c r="O122" s="65">
        <v>180</v>
      </c>
      <c r="P122" s="65">
        <v>180</v>
      </c>
      <c r="Q122" s="66">
        <v>176</v>
      </c>
      <c r="R122" s="105">
        <v>181</v>
      </c>
      <c r="S122" s="65">
        <v>183</v>
      </c>
      <c r="T122" s="65">
        <v>181</v>
      </c>
      <c r="U122" s="65">
        <v>179</v>
      </c>
      <c r="V122" s="65">
        <v>232</v>
      </c>
      <c r="W122" s="65">
        <v>202</v>
      </c>
      <c r="X122" s="65">
        <v>174</v>
      </c>
      <c r="Y122" s="65">
        <v>229</v>
      </c>
      <c r="Z122" s="65">
        <v>246</v>
      </c>
      <c r="AA122" s="65">
        <v>210</v>
      </c>
      <c r="AB122" s="65">
        <v>227</v>
      </c>
      <c r="AC122" s="65">
        <v>231</v>
      </c>
      <c r="AD122" s="65">
        <v>236</v>
      </c>
      <c r="AE122" s="65">
        <v>254</v>
      </c>
      <c r="AF122" s="65">
        <v>236</v>
      </c>
      <c r="AG122" s="65">
        <v>232</v>
      </c>
      <c r="AH122" s="65">
        <v>221</v>
      </c>
      <c r="AI122" s="67">
        <v>223</v>
      </c>
      <c r="AJ122" s="65">
        <v>223</v>
      </c>
      <c r="AK122" s="65">
        <v>242</v>
      </c>
      <c r="AL122" s="65">
        <v>244</v>
      </c>
      <c r="AM122" s="68">
        <f>ROUND(((Q122/31)*10),0)</f>
        <v>57</v>
      </c>
      <c r="AN122" s="65">
        <v>78</v>
      </c>
      <c r="AO122" s="34"/>
      <c r="AP122" s="34"/>
      <c r="AQ122" s="33"/>
      <c r="AR122" s="34"/>
      <c r="AS122" s="19" t="str">
        <f>IF(AQ122="","",(SUM(AQ122,AN122)))</f>
        <v/>
      </c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</row>
    <row r="123" spans="1:71" s="85" customFormat="1" hidden="1" x14ac:dyDescent="0.25">
      <c r="A123" s="57"/>
      <c r="B123" s="69"/>
      <c r="C123" s="69"/>
      <c r="D123" s="69"/>
      <c r="E123" s="69"/>
      <c r="F123" s="69"/>
      <c r="G123" s="69"/>
      <c r="H123" s="70"/>
      <c r="I123" s="70"/>
      <c r="J123" s="69"/>
      <c r="K123" s="69"/>
      <c r="L123" s="69"/>
      <c r="M123" s="69"/>
      <c r="N123" s="69"/>
      <c r="O123" s="70"/>
      <c r="P123" s="69"/>
      <c r="Q123" s="69"/>
      <c r="R123" s="70"/>
      <c r="S123" s="70"/>
      <c r="T123" s="70"/>
      <c r="U123" s="69"/>
      <c r="V123" s="70"/>
      <c r="W123" s="70"/>
      <c r="X123" s="69"/>
      <c r="Y123" s="69"/>
      <c r="Z123" s="70"/>
      <c r="AA123" s="70"/>
      <c r="AB123" s="69"/>
      <c r="AC123" s="69"/>
      <c r="AD123" s="69"/>
      <c r="AE123" s="69"/>
      <c r="AF123" s="69"/>
      <c r="AG123" s="69"/>
      <c r="AH123" s="69"/>
      <c r="AI123" s="69"/>
      <c r="AJ123" s="70"/>
      <c r="AK123" s="69"/>
      <c r="AL123" s="69"/>
      <c r="AM123" s="69"/>
      <c r="AN123" s="69"/>
      <c r="AO123" s="57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</row>
    <row r="124" spans="1:71" s="85" customFormat="1" hidden="1" x14ac:dyDescent="0.2">
      <c r="A124" s="60" t="s">
        <v>62</v>
      </c>
      <c r="B124" s="61" t="s">
        <v>5</v>
      </c>
      <c r="C124" s="62">
        <f>$C$10</f>
        <v>44531</v>
      </c>
      <c r="D124" s="61" t="s">
        <v>5</v>
      </c>
      <c r="E124" s="62" t="e">
        <f ca="1">$E$10</f>
        <v>#NAME?</v>
      </c>
      <c r="F124" s="62" t="e">
        <f ca="1">$F$10</f>
        <v>#NAME?</v>
      </c>
      <c r="G124" s="62" t="e">
        <f ca="1">$G$10</f>
        <v>#NAME?</v>
      </c>
      <c r="H124" s="62" t="e">
        <f ca="1">$H$10</f>
        <v>#NAME?</v>
      </c>
      <c r="I124" s="62" t="e">
        <f ca="1">$I$10</f>
        <v>#NAME?</v>
      </c>
      <c r="J124" s="62" t="e">
        <f ca="1">$J$10</f>
        <v>#NAME?</v>
      </c>
      <c r="K124" s="62" t="e">
        <f ca="1">$K$10</f>
        <v>#NAME?</v>
      </c>
      <c r="L124" s="62" t="e">
        <f ca="1">$L$10</f>
        <v>#NAME?</v>
      </c>
      <c r="M124" s="62" t="e">
        <f ca="1">$M$10</f>
        <v>#NAME?</v>
      </c>
      <c r="N124" s="62" t="e">
        <f ca="1">$N$10</f>
        <v>#NAME?</v>
      </c>
      <c r="O124" s="62" t="e">
        <f ca="1">$O$10</f>
        <v>#NAME?</v>
      </c>
      <c r="P124" s="62" t="e">
        <f ca="1">$P$10</f>
        <v>#NAME?</v>
      </c>
      <c r="Q124" s="61" t="s">
        <v>5</v>
      </c>
      <c r="R124" s="62" t="e">
        <f t="shared" ref="R124:AK124" ca="1" si="56">R10</f>
        <v>#NAME?</v>
      </c>
      <c r="S124" s="62" t="e">
        <f t="shared" ca="1" si="56"/>
        <v>#NAME?</v>
      </c>
      <c r="T124" s="62" t="e">
        <f t="shared" ca="1" si="56"/>
        <v>#NAME?</v>
      </c>
      <c r="U124" s="62" t="e">
        <f t="shared" ca="1" si="56"/>
        <v>#NAME?</v>
      </c>
      <c r="V124" s="62" t="e">
        <f t="shared" ca="1" si="56"/>
        <v>#NAME?</v>
      </c>
      <c r="W124" s="62" t="e">
        <f t="shared" ca="1" si="56"/>
        <v>#NAME?</v>
      </c>
      <c r="X124" s="62" t="e">
        <f t="shared" ca="1" si="56"/>
        <v>#NAME?</v>
      </c>
      <c r="Y124" s="62" t="e">
        <f t="shared" ca="1" si="56"/>
        <v>#NAME?</v>
      </c>
      <c r="Z124" s="62" t="e">
        <f t="shared" ca="1" si="56"/>
        <v>#NAME?</v>
      </c>
      <c r="AA124" s="62" t="e">
        <f t="shared" ca="1" si="56"/>
        <v>#NAME?</v>
      </c>
      <c r="AB124" s="62" t="e">
        <f t="shared" ca="1" si="56"/>
        <v>#NAME?</v>
      </c>
      <c r="AC124" s="62" t="e">
        <f t="shared" ca="1" si="56"/>
        <v>#NAME?</v>
      </c>
      <c r="AD124" s="62" t="e">
        <f t="shared" ca="1" si="56"/>
        <v>#NAME?</v>
      </c>
      <c r="AE124" s="62" t="e">
        <f t="shared" ca="1" si="56"/>
        <v>#NAME?</v>
      </c>
      <c r="AF124" s="62" t="e">
        <f t="shared" ca="1" si="56"/>
        <v>#NAME?</v>
      </c>
      <c r="AG124" s="62" t="e">
        <f t="shared" ca="1" si="56"/>
        <v>#NAME?</v>
      </c>
      <c r="AH124" s="62" t="e">
        <f t="shared" ca="1" si="56"/>
        <v>#NAME?</v>
      </c>
      <c r="AI124" s="62" t="e">
        <f t="shared" ca="1" si="56"/>
        <v>#NAME?</v>
      </c>
      <c r="AJ124" s="62" t="e">
        <f t="shared" ca="1" si="56"/>
        <v>#NAME?</v>
      </c>
      <c r="AK124" s="62" t="e">
        <f t="shared" ca="1" si="56"/>
        <v>#NAME?</v>
      </c>
      <c r="AL124" s="62" t="e">
        <f ca="1">AL$10</f>
        <v>#NAME?</v>
      </c>
      <c r="AM124" s="62" t="str">
        <f>AM$10</f>
        <v>Meta Parcial</v>
      </c>
      <c r="AN124" s="62" t="str">
        <f>AN$10</f>
        <v>1-10-out-24</v>
      </c>
      <c r="AO124" s="34"/>
      <c r="AP124" s="62"/>
      <c r="AQ124" s="62" t="str">
        <f>AQ$10</f>
        <v>11-31-out-24</v>
      </c>
      <c r="AR124" s="62"/>
      <c r="AS124" s="62" t="e">
        <f ca="1">AS$10</f>
        <v>#NAME?</v>
      </c>
      <c r="AT124" s="62" t="e">
        <f t="shared" ref="AT124:BS124" ca="1" si="57">AT10</f>
        <v>#NAME?</v>
      </c>
      <c r="AU124" s="62" t="e">
        <f t="shared" ca="1" si="57"/>
        <v>#NAME?</v>
      </c>
      <c r="AV124" s="62" t="e">
        <f t="shared" ca="1" si="57"/>
        <v>#NAME?</v>
      </c>
      <c r="AW124" s="62" t="e">
        <f t="shared" ca="1" si="57"/>
        <v>#NAME?</v>
      </c>
      <c r="AX124" s="62" t="e">
        <f t="shared" ca="1" si="57"/>
        <v>#NAME?</v>
      </c>
      <c r="AY124" s="62" t="e">
        <f t="shared" ca="1" si="57"/>
        <v>#NAME?</v>
      </c>
      <c r="AZ124" s="62" t="e">
        <f t="shared" ca="1" si="57"/>
        <v>#NAME?</v>
      </c>
      <c r="BA124" s="62" t="e">
        <f t="shared" ca="1" si="57"/>
        <v>#NAME?</v>
      </c>
      <c r="BB124" s="62" t="e">
        <f t="shared" ca="1" si="57"/>
        <v>#NAME?</v>
      </c>
      <c r="BC124" s="62" t="e">
        <f t="shared" ca="1" si="57"/>
        <v>#NAME?</v>
      </c>
      <c r="BD124" s="62" t="e">
        <f t="shared" ca="1" si="57"/>
        <v>#NAME?</v>
      </c>
      <c r="BE124" s="62" t="e">
        <f t="shared" ca="1" si="57"/>
        <v>#NAME?</v>
      </c>
      <c r="BF124" s="62" t="e">
        <f t="shared" ca="1" si="57"/>
        <v>#NAME?</v>
      </c>
      <c r="BG124" s="62" t="e">
        <f t="shared" ca="1" si="57"/>
        <v>#NAME?</v>
      </c>
      <c r="BH124" s="62" t="e">
        <f t="shared" ca="1" si="57"/>
        <v>#NAME?</v>
      </c>
      <c r="BI124" s="62" t="e">
        <f t="shared" ca="1" si="57"/>
        <v>#NAME?</v>
      </c>
      <c r="BJ124" s="62" t="e">
        <f t="shared" ca="1" si="57"/>
        <v>#NAME?</v>
      </c>
      <c r="BK124" s="62" t="e">
        <f t="shared" ca="1" si="57"/>
        <v>#NAME?</v>
      </c>
      <c r="BL124" s="62" t="e">
        <f t="shared" ca="1" si="57"/>
        <v>#NAME?</v>
      </c>
      <c r="BM124" s="62" t="e">
        <f t="shared" ca="1" si="57"/>
        <v>#NAME?</v>
      </c>
      <c r="BN124" s="62" t="e">
        <f t="shared" ca="1" si="57"/>
        <v>#NAME?</v>
      </c>
      <c r="BO124" s="62" t="e">
        <f t="shared" ca="1" si="57"/>
        <v>#NAME?</v>
      </c>
      <c r="BP124" s="62" t="e">
        <f t="shared" ca="1" si="57"/>
        <v>#NAME?</v>
      </c>
      <c r="BQ124" s="62" t="e">
        <f t="shared" ca="1" si="57"/>
        <v>#NAME?</v>
      </c>
      <c r="BR124" s="62" t="e">
        <f t="shared" ca="1" si="57"/>
        <v>#NAME?</v>
      </c>
      <c r="BS124" s="62" t="e">
        <f t="shared" ca="1" si="57"/>
        <v>#NAME?</v>
      </c>
    </row>
    <row r="125" spans="1:71" s="85" customFormat="1" hidden="1" x14ac:dyDescent="0.2">
      <c r="A125" s="51" t="s">
        <v>63</v>
      </c>
      <c r="B125" s="49">
        <v>9705</v>
      </c>
      <c r="C125" s="65">
        <v>0</v>
      </c>
      <c r="D125" s="66">
        <v>9705</v>
      </c>
      <c r="E125" s="65">
        <v>0</v>
      </c>
      <c r="F125" s="65">
        <v>0</v>
      </c>
      <c r="G125" s="65">
        <v>0</v>
      </c>
      <c r="H125" s="65">
        <v>0</v>
      </c>
      <c r="I125" s="65">
        <v>0</v>
      </c>
      <c r="J125" s="65">
        <v>1</v>
      </c>
      <c r="K125" s="65">
        <v>12</v>
      </c>
      <c r="L125" s="65">
        <v>26</v>
      </c>
      <c r="M125" s="65">
        <v>44</v>
      </c>
      <c r="N125" s="65">
        <v>60</v>
      </c>
      <c r="O125" s="65">
        <v>64</v>
      </c>
      <c r="P125" s="65">
        <v>82</v>
      </c>
      <c r="Q125" s="66">
        <v>9705</v>
      </c>
      <c r="R125" s="105">
        <v>126</v>
      </c>
      <c r="S125" s="65">
        <v>151</v>
      </c>
      <c r="T125" s="65">
        <v>192</v>
      </c>
      <c r="U125" s="65">
        <v>152</v>
      </c>
      <c r="V125" s="65">
        <v>201</v>
      </c>
      <c r="W125" s="65">
        <v>199</v>
      </c>
      <c r="X125" s="65">
        <v>226</v>
      </c>
      <c r="Y125" s="65">
        <v>271</v>
      </c>
      <c r="Z125" s="65">
        <v>254</v>
      </c>
      <c r="AA125" s="65">
        <v>298</v>
      </c>
      <c r="AB125" s="65">
        <v>321</v>
      </c>
      <c r="AC125" s="65">
        <v>309</v>
      </c>
      <c r="AD125" s="65">
        <v>375</v>
      </c>
      <c r="AE125" s="65">
        <v>330</v>
      </c>
      <c r="AF125" s="65">
        <v>351</v>
      </c>
      <c r="AG125" s="65">
        <v>398</v>
      </c>
      <c r="AH125" s="65">
        <v>380</v>
      </c>
      <c r="AI125" s="65">
        <v>354</v>
      </c>
      <c r="AJ125" s="65">
        <v>406</v>
      </c>
      <c r="AK125" s="65">
        <v>445</v>
      </c>
      <c r="AL125" s="65">
        <v>418</v>
      </c>
      <c r="AM125" s="68">
        <f>ROUND(((Q125/31)*10),0)</f>
        <v>3131</v>
      </c>
      <c r="AN125" s="65">
        <v>157</v>
      </c>
      <c r="AO125" s="34"/>
      <c r="AP125" s="34"/>
      <c r="AQ125" s="33"/>
      <c r="AR125" s="34"/>
      <c r="AS125" s="19" t="str">
        <f>IF(AQ125="","",(SUM(AQ125,AN125)))</f>
        <v/>
      </c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</row>
    <row r="126" spans="1:71" s="85" customFormat="1" hidden="1" x14ac:dyDescent="0.25">
      <c r="A126" s="58"/>
      <c r="B126" s="59"/>
      <c r="C126" s="59"/>
      <c r="D126" s="59"/>
      <c r="E126" s="59"/>
      <c r="F126" s="59"/>
      <c r="G126" s="59"/>
      <c r="H126" s="106"/>
      <c r="I126" s="106"/>
      <c r="J126" s="59"/>
      <c r="K126" s="59"/>
      <c r="L126" s="59"/>
      <c r="M126" s="59"/>
      <c r="N126" s="59"/>
      <c r="O126" s="106"/>
      <c r="P126" s="59"/>
      <c r="Q126" s="59"/>
      <c r="R126" s="106"/>
      <c r="S126" s="106"/>
      <c r="T126" s="70"/>
      <c r="U126" s="69"/>
      <c r="V126" s="70"/>
      <c r="W126" s="70"/>
      <c r="X126" s="69"/>
      <c r="Y126" s="69"/>
      <c r="Z126" s="70"/>
      <c r="AA126" s="70"/>
      <c r="AB126" s="69"/>
      <c r="AC126" s="69"/>
      <c r="AD126" s="69"/>
      <c r="AE126" s="69"/>
      <c r="AF126" s="69"/>
      <c r="AG126" s="69"/>
      <c r="AH126" s="69"/>
      <c r="AI126" s="69"/>
      <c r="AJ126" s="70"/>
      <c r="AK126" s="69"/>
      <c r="AL126" s="69"/>
      <c r="AM126" s="69"/>
      <c r="AN126" s="69"/>
      <c r="AO126" s="58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</row>
    <row r="127" spans="1:71" s="85" customFormat="1" hidden="1" x14ac:dyDescent="0.2">
      <c r="A127" s="107" t="s">
        <v>64</v>
      </c>
      <c r="B127" s="108"/>
      <c r="C127" s="109">
        <f>$C$10</f>
        <v>44531</v>
      </c>
      <c r="D127" s="108" t="s">
        <v>65</v>
      </c>
      <c r="E127" s="109" t="e">
        <f ca="1">$E$10</f>
        <v>#NAME?</v>
      </c>
      <c r="F127" s="109" t="e">
        <f ca="1">$F$10</f>
        <v>#NAME?</v>
      </c>
      <c r="G127" s="109" t="e">
        <f ca="1">$G$10</f>
        <v>#NAME?</v>
      </c>
      <c r="H127" s="109" t="e">
        <f ca="1">$H$10</f>
        <v>#NAME?</v>
      </c>
      <c r="I127" s="109" t="e">
        <f ca="1">$I$10</f>
        <v>#NAME?</v>
      </c>
      <c r="J127" s="109" t="e">
        <f ca="1">$J$10</f>
        <v>#NAME?</v>
      </c>
      <c r="K127" s="109" t="e">
        <f ca="1">$K$10</f>
        <v>#NAME?</v>
      </c>
      <c r="L127" s="109" t="e">
        <f ca="1">$L$10</f>
        <v>#NAME?</v>
      </c>
      <c r="M127" s="109" t="e">
        <f ca="1">$M$10</f>
        <v>#NAME?</v>
      </c>
      <c r="N127" s="109" t="e">
        <f ca="1">$N$10</f>
        <v>#NAME?</v>
      </c>
      <c r="O127" s="109" t="e">
        <f ca="1">$O$10</f>
        <v>#NAME?</v>
      </c>
      <c r="P127" s="109" t="e">
        <f ca="1">$P$10</f>
        <v>#NAME?</v>
      </c>
      <c r="Q127" s="110" t="s">
        <v>65</v>
      </c>
      <c r="R127" s="109" t="e">
        <f t="shared" ref="R127:AK127" ca="1" si="58">R10</f>
        <v>#NAME?</v>
      </c>
      <c r="S127" s="109" t="e">
        <f t="shared" ca="1" si="58"/>
        <v>#NAME?</v>
      </c>
      <c r="T127" s="111" t="e">
        <f t="shared" ca="1" si="58"/>
        <v>#NAME?</v>
      </c>
      <c r="U127" s="62" t="e">
        <f t="shared" ca="1" si="58"/>
        <v>#NAME?</v>
      </c>
      <c r="V127" s="62" t="e">
        <f t="shared" ca="1" si="58"/>
        <v>#NAME?</v>
      </c>
      <c r="W127" s="62" t="e">
        <f t="shared" ca="1" si="58"/>
        <v>#NAME?</v>
      </c>
      <c r="X127" s="62" t="e">
        <f t="shared" ca="1" si="58"/>
        <v>#NAME?</v>
      </c>
      <c r="Y127" s="62" t="e">
        <f t="shared" ca="1" si="58"/>
        <v>#NAME?</v>
      </c>
      <c r="Z127" s="62" t="e">
        <f t="shared" ca="1" si="58"/>
        <v>#NAME?</v>
      </c>
      <c r="AA127" s="62" t="e">
        <f t="shared" ca="1" si="58"/>
        <v>#NAME?</v>
      </c>
      <c r="AB127" s="62" t="e">
        <f t="shared" ca="1" si="58"/>
        <v>#NAME?</v>
      </c>
      <c r="AC127" s="62" t="e">
        <f t="shared" ca="1" si="58"/>
        <v>#NAME?</v>
      </c>
      <c r="AD127" s="62" t="e">
        <f t="shared" ca="1" si="58"/>
        <v>#NAME?</v>
      </c>
      <c r="AE127" s="62" t="e">
        <f t="shared" ca="1" si="58"/>
        <v>#NAME?</v>
      </c>
      <c r="AF127" s="62" t="e">
        <f t="shared" ca="1" si="58"/>
        <v>#NAME?</v>
      </c>
      <c r="AG127" s="62" t="e">
        <f t="shared" ca="1" si="58"/>
        <v>#NAME?</v>
      </c>
      <c r="AH127" s="62" t="e">
        <f t="shared" ca="1" si="58"/>
        <v>#NAME?</v>
      </c>
      <c r="AI127" s="62" t="e">
        <f t="shared" ca="1" si="58"/>
        <v>#NAME?</v>
      </c>
      <c r="AJ127" s="62" t="e">
        <f t="shared" ca="1" si="58"/>
        <v>#NAME?</v>
      </c>
      <c r="AK127" s="62" t="e">
        <f t="shared" ca="1" si="58"/>
        <v>#NAME?</v>
      </c>
      <c r="AL127" s="62" t="e">
        <f ca="1">AL$10</f>
        <v>#NAME?</v>
      </c>
      <c r="AM127" s="62" t="str">
        <f>AM$10</f>
        <v>Meta Parcial</v>
      </c>
      <c r="AN127" s="62" t="str">
        <f>AN$10</f>
        <v>1-10-out-24</v>
      </c>
      <c r="AO127" s="34"/>
      <c r="AP127" s="62"/>
      <c r="AQ127" s="62" t="str">
        <f>AQ$10</f>
        <v>11-31-out-24</v>
      </c>
      <c r="AR127" s="62"/>
      <c r="AS127" s="62" t="e">
        <f ca="1">AS$10</f>
        <v>#NAME?</v>
      </c>
      <c r="AT127" s="62" t="e">
        <f t="shared" ref="AT127:BS127" ca="1" si="59">AT10</f>
        <v>#NAME?</v>
      </c>
      <c r="AU127" s="62" t="e">
        <f t="shared" ca="1" si="59"/>
        <v>#NAME?</v>
      </c>
      <c r="AV127" s="62" t="e">
        <f t="shared" ca="1" si="59"/>
        <v>#NAME?</v>
      </c>
      <c r="AW127" s="62" t="e">
        <f t="shared" ca="1" si="59"/>
        <v>#NAME?</v>
      </c>
      <c r="AX127" s="62" t="e">
        <f t="shared" ca="1" si="59"/>
        <v>#NAME?</v>
      </c>
      <c r="AY127" s="62" t="e">
        <f t="shared" ca="1" si="59"/>
        <v>#NAME?</v>
      </c>
      <c r="AZ127" s="62" t="e">
        <f t="shared" ca="1" si="59"/>
        <v>#NAME?</v>
      </c>
      <c r="BA127" s="62" t="e">
        <f t="shared" ca="1" si="59"/>
        <v>#NAME?</v>
      </c>
      <c r="BB127" s="62" t="e">
        <f t="shared" ca="1" si="59"/>
        <v>#NAME?</v>
      </c>
      <c r="BC127" s="62" t="e">
        <f t="shared" ca="1" si="59"/>
        <v>#NAME?</v>
      </c>
      <c r="BD127" s="62" t="e">
        <f t="shared" ca="1" si="59"/>
        <v>#NAME?</v>
      </c>
      <c r="BE127" s="62" t="e">
        <f t="shared" ca="1" si="59"/>
        <v>#NAME?</v>
      </c>
      <c r="BF127" s="62" t="e">
        <f t="shared" ca="1" si="59"/>
        <v>#NAME?</v>
      </c>
      <c r="BG127" s="62" t="e">
        <f t="shared" ca="1" si="59"/>
        <v>#NAME?</v>
      </c>
      <c r="BH127" s="62" t="e">
        <f t="shared" ca="1" si="59"/>
        <v>#NAME?</v>
      </c>
      <c r="BI127" s="62" t="e">
        <f t="shared" ca="1" si="59"/>
        <v>#NAME?</v>
      </c>
      <c r="BJ127" s="62" t="e">
        <f t="shared" ca="1" si="59"/>
        <v>#NAME?</v>
      </c>
      <c r="BK127" s="62" t="e">
        <f t="shared" ca="1" si="59"/>
        <v>#NAME?</v>
      </c>
      <c r="BL127" s="62" t="e">
        <f t="shared" ca="1" si="59"/>
        <v>#NAME?</v>
      </c>
      <c r="BM127" s="62" t="e">
        <f t="shared" ca="1" si="59"/>
        <v>#NAME?</v>
      </c>
      <c r="BN127" s="62" t="e">
        <f t="shared" ca="1" si="59"/>
        <v>#NAME?</v>
      </c>
      <c r="BO127" s="62" t="e">
        <f t="shared" ca="1" si="59"/>
        <v>#NAME?</v>
      </c>
      <c r="BP127" s="62" t="e">
        <f t="shared" ca="1" si="59"/>
        <v>#NAME?</v>
      </c>
      <c r="BQ127" s="62" t="e">
        <f t="shared" ca="1" si="59"/>
        <v>#NAME?</v>
      </c>
      <c r="BR127" s="62" t="e">
        <f t="shared" ca="1" si="59"/>
        <v>#NAME?</v>
      </c>
      <c r="BS127" s="62" t="e">
        <f t="shared" ca="1" si="59"/>
        <v>#NAME?</v>
      </c>
    </row>
    <row r="128" spans="1:71" s="85" customFormat="1" hidden="1" x14ac:dyDescent="0.2">
      <c r="A128" s="12" t="s">
        <v>66</v>
      </c>
      <c r="B128" s="112"/>
      <c r="C128" s="14">
        <v>525</v>
      </c>
      <c r="D128" s="416">
        <v>3709</v>
      </c>
      <c r="E128" s="14">
        <v>535</v>
      </c>
      <c r="F128" s="14">
        <v>734</v>
      </c>
      <c r="G128" s="14">
        <v>1238</v>
      </c>
      <c r="H128" s="14">
        <v>1286</v>
      </c>
      <c r="I128" s="14">
        <v>1189</v>
      </c>
      <c r="J128" s="14">
        <v>1164</v>
      </c>
      <c r="K128" s="14">
        <v>1201</v>
      </c>
      <c r="L128" s="14">
        <v>1521</v>
      </c>
      <c r="M128" s="14">
        <v>1553</v>
      </c>
      <c r="N128" s="14">
        <v>1726</v>
      </c>
      <c r="O128" s="14">
        <v>1723</v>
      </c>
      <c r="P128" s="113">
        <v>1765</v>
      </c>
      <c r="Q128" s="416">
        <v>3709</v>
      </c>
      <c r="R128" s="14">
        <v>1929</v>
      </c>
      <c r="S128" s="114">
        <v>1874</v>
      </c>
      <c r="T128" s="115">
        <v>2266</v>
      </c>
      <c r="U128" s="17">
        <v>2198</v>
      </c>
      <c r="V128" s="65">
        <v>2252</v>
      </c>
      <c r="W128" s="65">
        <v>2065</v>
      </c>
      <c r="X128" s="65">
        <v>2142</v>
      </c>
      <c r="Y128" s="65">
        <v>2073</v>
      </c>
      <c r="Z128" s="65">
        <v>2165</v>
      </c>
      <c r="AA128" s="65">
        <v>2315</v>
      </c>
      <c r="AB128" s="65">
        <v>2201</v>
      </c>
      <c r="AC128" s="65">
        <v>2329</v>
      </c>
      <c r="AD128" s="17">
        <v>2503</v>
      </c>
      <c r="AE128" s="65">
        <v>2624</v>
      </c>
      <c r="AF128" s="65">
        <v>2549</v>
      </c>
      <c r="AG128" s="17">
        <v>2681</v>
      </c>
      <c r="AH128" s="65">
        <v>2636</v>
      </c>
      <c r="AI128" s="65">
        <v>2192</v>
      </c>
      <c r="AJ128" s="16">
        <v>2306</v>
      </c>
      <c r="AK128" s="65">
        <v>2394</v>
      </c>
      <c r="AL128" s="65">
        <v>2516</v>
      </c>
      <c r="AM128" s="417">
        <f>ROUND(((Q128/31)*10),0)</f>
        <v>1196</v>
      </c>
      <c r="AN128" s="65">
        <v>814</v>
      </c>
      <c r="AO128" s="34"/>
      <c r="AP128" s="34"/>
      <c r="AQ128" s="33"/>
      <c r="AR128" s="34"/>
      <c r="AS128" s="19" t="str">
        <f>IF(AQ128="","",(SUM(AQ128,AN128)))</f>
        <v/>
      </c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</row>
    <row r="129" spans="1:71" s="85" customFormat="1" hidden="1" x14ac:dyDescent="0.2">
      <c r="A129" s="12" t="s">
        <v>67</v>
      </c>
      <c r="B129" s="112"/>
      <c r="C129" s="14">
        <v>0</v>
      </c>
      <c r="D129" s="416"/>
      <c r="E129" s="14">
        <v>172</v>
      </c>
      <c r="F129" s="14">
        <v>67</v>
      </c>
      <c r="G129" s="14">
        <v>26</v>
      </c>
      <c r="H129" s="14">
        <v>1</v>
      </c>
      <c r="I129" s="14">
        <v>3</v>
      </c>
      <c r="J129" s="14">
        <v>86</v>
      </c>
      <c r="K129" s="14">
        <v>59</v>
      </c>
      <c r="L129" s="14">
        <v>18</v>
      </c>
      <c r="M129" s="14">
        <v>1</v>
      </c>
      <c r="N129" s="14">
        <v>2</v>
      </c>
      <c r="O129" s="14">
        <v>6</v>
      </c>
      <c r="P129" s="113">
        <v>73</v>
      </c>
      <c r="Q129" s="416"/>
      <c r="R129" s="14">
        <v>71</v>
      </c>
      <c r="S129" s="114">
        <v>12</v>
      </c>
      <c r="T129" s="115">
        <v>10</v>
      </c>
      <c r="U129" s="23">
        <v>12</v>
      </c>
      <c r="V129" s="65">
        <v>12</v>
      </c>
      <c r="W129" s="65">
        <v>0</v>
      </c>
      <c r="X129" s="65">
        <v>0</v>
      </c>
      <c r="Y129" s="65">
        <v>0</v>
      </c>
      <c r="Z129" s="65">
        <v>6</v>
      </c>
      <c r="AA129" s="65">
        <v>2</v>
      </c>
      <c r="AB129" s="65">
        <v>7</v>
      </c>
      <c r="AC129" s="65">
        <v>1</v>
      </c>
      <c r="AD129" s="23">
        <v>10</v>
      </c>
      <c r="AE129" s="65">
        <v>32</v>
      </c>
      <c r="AF129" s="65">
        <v>3</v>
      </c>
      <c r="AG129" s="23">
        <v>1</v>
      </c>
      <c r="AH129" s="65">
        <v>1</v>
      </c>
      <c r="AI129" s="65">
        <v>0</v>
      </c>
      <c r="AJ129" s="16">
        <v>0</v>
      </c>
      <c r="AK129" s="65">
        <v>0</v>
      </c>
      <c r="AL129" s="65">
        <v>2</v>
      </c>
      <c r="AM129" s="418"/>
      <c r="AN129" s="65">
        <v>0</v>
      </c>
      <c r="AO129" s="34"/>
      <c r="AP129" s="34"/>
      <c r="AQ129" s="33"/>
      <c r="AR129" s="34"/>
      <c r="AS129" s="19" t="str">
        <f>IF(AQ129="","",(SUM(AQ129,AN129)))</f>
        <v/>
      </c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</row>
    <row r="130" spans="1:71" s="117" customFormat="1" hidden="1" x14ac:dyDescent="0.2">
      <c r="A130" s="37" t="s">
        <v>54</v>
      </c>
      <c r="B130" s="39">
        <f t="shared" ref="B130:AN130" si="60">SUM(B128:B129)</f>
        <v>0</v>
      </c>
      <c r="C130" s="39">
        <f t="shared" si="60"/>
        <v>525</v>
      </c>
      <c r="D130" s="39">
        <f t="shared" si="60"/>
        <v>3709</v>
      </c>
      <c r="E130" s="39">
        <f t="shared" si="60"/>
        <v>707</v>
      </c>
      <c r="F130" s="39">
        <f t="shared" si="60"/>
        <v>801</v>
      </c>
      <c r="G130" s="39">
        <f t="shared" si="60"/>
        <v>1264</v>
      </c>
      <c r="H130" s="39">
        <f t="shared" si="60"/>
        <v>1287</v>
      </c>
      <c r="I130" s="39">
        <f t="shared" si="60"/>
        <v>1192</v>
      </c>
      <c r="J130" s="39">
        <f t="shared" si="60"/>
        <v>1250</v>
      </c>
      <c r="K130" s="39">
        <f t="shared" si="60"/>
        <v>1260</v>
      </c>
      <c r="L130" s="39">
        <f t="shared" si="60"/>
        <v>1539</v>
      </c>
      <c r="M130" s="39">
        <f t="shared" si="60"/>
        <v>1554</v>
      </c>
      <c r="N130" s="39">
        <f t="shared" si="60"/>
        <v>1728</v>
      </c>
      <c r="O130" s="39">
        <f t="shared" si="60"/>
        <v>1729</v>
      </c>
      <c r="P130" s="39">
        <f t="shared" si="60"/>
        <v>1838</v>
      </c>
      <c r="Q130" s="39">
        <f t="shared" si="60"/>
        <v>3709</v>
      </c>
      <c r="R130" s="39">
        <f t="shared" si="60"/>
        <v>2000</v>
      </c>
      <c r="S130" s="39">
        <f t="shared" si="60"/>
        <v>1886</v>
      </c>
      <c r="T130" s="116">
        <f t="shared" si="60"/>
        <v>2276</v>
      </c>
      <c r="U130" s="56">
        <f t="shared" si="60"/>
        <v>2210</v>
      </c>
      <c r="V130" s="56">
        <f t="shared" si="60"/>
        <v>2264</v>
      </c>
      <c r="W130" s="56">
        <f t="shared" si="60"/>
        <v>2065</v>
      </c>
      <c r="X130" s="56">
        <f t="shared" si="60"/>
        <v>2142</v>
      </c>
      <c r="Y130" s="56">
        <f t="shared" si="60"/>
        <v>2073</v>
      </c>
      <c r="Z130" s="56">
        <f t="shared" si="60"/>
        <v>2171</v>
      </c>
      <c r="AA130" s="56">
        <f t="shared" si="60"/>
        <v>2317</v>
      </c>
      <c r="AB130" s="56">
        <f t="shared" si="60"/>
        <v>2208</v>
      </c>
      <c r="AC130" s="56">
        <f t="shared" si="60"/>
        <v>2330</v>
      </c>
      <c r="AD130" s="56">
        <f t="shared" si="60"/>
        <v>2513</v>
      </c>
      <c r="AE130" s="56">
        <f t="shared" si="60"/>
        <v>2656</v>
      </c>
      <c r="AF130" s="56">
        <f t="shared" si="60"/>
        <v>2552</v>
      </c>
      <c r="AG130" s="56">
        <f t="shared" si="60"/>
        <v>2682</v>
      </c>
      <c r="AH130" s="56">
        <f t="shared" si="60"/>
        <v>2637</v>
      </c>
      <c r="AI130" s="56">
        <f t="shared" si="60"/>
        <v>2192</v>
      </c>
      <c r="AJ130" s="56">
        <f t="shared" si="60"/>
        <v>2306</v>
      </c>
      <c r="AK130" s="56">
        <f t="shared" si="60"/>
        <v>2394</v>
      </c>
      <c r="AL130" s="56">
        <f t="shared" si="60"/>
        <v>2518</v>
      </c>
      <c r="AM130" s="56">
        <f t="shared" si="60"/>
        <v>1196</v>
      </c>
      <c r="AN130" s="56">
        <f t="shared" si="60"/>
        <v>814</v>
      </c>
      <c r="AO130" s="34"/>
      <c r="AP130" s="56"/>
      <c r="AQ130" s="56">
        <f>SUM(AQ128:AQ129)</f>
        <v>0</v>
      </c>
      <c r="AR130" s="56"/>
      <c r="AS130" s="56">
        <f t="shared" ref="AS130:BS130" si="61">SUM(AS128:AS129)</f>
        <v>0</v>
      </c>
      <c r="AT130" s="56">
        <f t="shared" si="61"/>
        <v>0</v>
      </c>
      <c r="AU130" s="56">
        <f t="shared" si="61"/>
        <v>0</v>
      </c>
      <c r="AV130" s="56">
        <f t="shared" si="61"/>
        <v>0</v>
      </c>
      <c r="AW130" s="56">
        <f t="shared" si="61"/>
        <v>0</v>
      </c>
      <c r="AX130" s="56">
        <f t="shared" si="61"/>
        <v>0</v>
      </c>
      <c r="AY130" s="56">
        <f t="shared" si="61"/>
        <v>0</v>
      </c>
      <c r="AZ130" s="56">
        <f t="shared" si="61"/>
        <v>0</v>
      </c>
      <c r="BA130" s="56">
        <f t="shared" si="61"/>
        <v>0</v>
      </c>
      <c r="BB130" s="56">
        <f t="shared" si="61"/>
        <v>0</v>
      </c>
      <c r="BC130" s="56">
        <f t="shared" si="61"/>
        <v>0</v>
      </c>
      <c r="BD130" s="56">
        <f t="shared" si="61"/>
        <v>0</v>
      </c>
      <c r="BE130" s="56">
        <f t="shared" si="61"/>
        <v>0</v>
      </c>
      <c r="BF130" s="56">
        <f t="shared" si="61"/>
        <v>0</v>
      </c>
      <c r="BG130" s="56">
        <f t="shared" si="61"/>
        <v>0</v>
      </c>
      <c r="BH130" s="56">
        <f t="shared" si="61"/>
        <v>0</v>
      </c>
      <c r="BI130" s="56">
        <f t="shared" si="61"/>
        <v>0</v>
      </c>
      <c r="BJ130" s="56">
        <f t="shared" si="61"/>
        <v>0</v>
      </c>
      <c r="BK130" s="56">
        <f t="shared" si="61"/>
        <v>0</v>
      </c>
      <c r="BL130" s="56">
        <f t="shared" si="61"/>
        <v>0</v>
      </c>
      <c r="BM130" s="56">
        <f t="shared" si="61"/>
        <v>0</v>
      </c>
      <c r="BN130" s="56">
        <f t="shared" si="61"/>
        <v>0</v>
      </c>
      <c r="BO130" s="56">
        <f t="shared" si="61"/>
        <v>0</v>
      </c>
      <c r="BP130" s="56">
        <f t="shared" si="61"/>
        <v>0</v>
      </c>
      <c r="BQ130" s="56">
        <f t="shared" si="61"/>
        <v>0</v>
      </c>
      <c r="BR130" s="56">
        <f t="shared" si="61"/>
        <v>0</v>
      </c>
      <c r="BS130" s="56">
        <f t="shared" si="61"/>
        <v>0</v>
      </c>
    </row>
    <row r="131" spans="1:71" s="85" customFormat="1" hidden="1" x14ac:dyDescent="0.2">
      <c r="A131" s="71"/>
      <c r="B131" s="72"/>
      <c r="C131" s="72"/>
      <c r="D131" s="72"/>
      <c r="E131" s="72"/>
      <c r="F131" s="72"/>
      <c r="G131" s="72"/>
      <c r="H131" s="118"/>
      <c r="I131" s="118"/>
      <c r="J131" s="72"/>
      <c r="K131" s="72"/>
      <c r="L131" s="72"/>
      <c r="M131" s="72"/>
      <c r="N131" s="72"/>
      <c r="O131" s="118"/>
      <c r="P131" s="72"/>
      <c r="Q131" s="72"/>
      <c r="R131" s="118"/>
      <c r="S131" s="118"/>
      <c r="T131" s="70"/>
      <c r="U131" s="69"/>
      <c r="V131" s="70"/>
      <c r="W131" s="70"/>
      <c r="X131" s="69"/>
      <c r="Y131" s="69"/>
      <c r="Z131" s="70"/>
      <c r="AA131" s="70"/>
      <c r="AB131" s="69"/>
      <c r="AC131" s="69"/>
      <c r="AD131" s="69"/>
      <c r="AE131" s="69"/>
      <c r="AF131" s="69"/>
      <c r="AG131" s="69"/>
      <c r="AH131" s="69"/>
      <c r="AI131" s="69"/>
      <c r="AJ131" s="70"/>
      <c r="AK131" s="69"/>
      <c r="AL131" s="69"/>
      <c r="AM131" s="69"/>
      <c r="AN131" s="69"/>
      <c r="AO131" s="34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</row>
    <row r="132" spans="1:71" s="85" customFormat="1" hidden="1" x14ac:dyDescent="0.2">
      <c r="A132" s="119" t="s">
        <v>68</v>
      </c>
      <c r="B132" s="120"/>
      <c r="C132" s="62">
        <f>$C$10</f>
        <v>44531</v>
      </c>
      <c r="D132" s="120"/>
      <c r="E132" s="62" t="e">
        <f ca="1">$E$10</f>
        <v>#NAME?</v>
      </c>
      <c r="F132" s="62" t="e">
        <f ca="1">$F$10</f>
        <v>#NAME?</v>
      </c>
      <c r="G132" s="62" t="e">
        <f ca="1">$G$10</f>
        <v>#NAME?</v>
      </c>
      <c r="H132" s="62" t="e">
        <f ca="1">$H$10</f>
        <v>#NAME?</v>
      </c>
      <c r="I132" s="62" t="e">
        <f ca="1">$I$10</f>
        <v>#NAME?</v>
      </c>
      <c r="J132" s="62" t="e">
        <f ca="1">$J$10</f>
        <v>#NAME?</v>
      </c>
      <c r="K132" s="62" t="e">
        <f ca="1">$K$10</f>
        <v>#NAME?</v>
      </c>
      <c r="L132" s="62" t="e">
        <f ca="1">$L$10</f>
        <v>#NAME?</v>
      </c>
      <c r="M132" s="62" t="e">
        <f ca="1">$M$10</f>
        <v>#NAME?</v>
      </c>
      <c r="N132" s="62" t="e">
        <f ca="1">$N$10</f>
        <v>#NAME?</v>
      </c>
      <c r="O132" s="62" t="e">
        <f ca="1">$O$10</f>
        <v>#NAME?</v>
      </c>
      <c r="P132" s="62" t="e">
        <f ca="1">$P$10</f>
        <v>#NAME?</v>
      </c>
      <c r="Q132" s="120"/>
      <c r="R132" s="62" t="e">
        <f t="shared" ref="R132:AK132" ca="1" si="62">R10</f>
        <v>#NAME?</v>
      </c>
      <c r="S132" s="62" t="e">
        <f t="shared" ca="1" si="62"/>
        <v>#NAME?</v>
      </c>
      <c r="T132" s="62" t="e">
        <f t="shared" ca="1" si="62"/>
        <v>#NAME?</v>
      </c>
      <c r="U132" s="62" t="e">
        <f t="shared" ca="1" si="62"/>
        <v>#NAME?</v>
      </c>
      <c r="V132" s="62" t="e">
        <f t="shared" ca="1" si="62"/>
        <v>#NAME?</v>
      </c>
      <c r="W132" s="62" t="e">
        <f t="shared" ca="1" si="62"/>
        <v>#NAME?</v>
      </c>
      <c r="X132" s="62" t="e">
        <f t="shared" ca="1" si="62"/>
        <v>#NAME?</v>
      </c>
      <c r="Y132" s="62" t="e">
        <f t="shared" ca="1" si="62"/>
        <v>#NAME?</v>
      </c>
      <c r="Z132" s="62" t="e">
        <f t="shared" ca="1" si="62"/>
        <v>#NAME?</v>
      </c>
      <c r="AA132" s="62" t="e">
        <f t="shared" ca="1" si="62"/>
        <v>#NAME?</v>
      </c>
      <c r="AB132" s="62" t="e">
        <f t="shared" ca="1" si="62"/>
        <v>#NAME?</v>
      </c>
      <c r="AC132" s="62" t="e">
        <f t="shared" ca="1" si="62"/>
        <v>#NAME?</v>
      </c>
      <c r="AD132" s="62" t="e">
        <f t="shared" ca="1" si="62"/>
        <v>#NAME?</v>
      </c>
      <c r="AE132" s="62" t="e">
        <f t="shared" ca="1" si="62"/>
        <v>#NAME?</v>
      </c>
      <c r="AF132" s="62" t="e">
        <f t="shared" ca="1" si="62"/>
        <v>#NAME?</v>
      </c>
      <c r="AG132" s="62" t="e">
        <f t="shared" ca="1" si="62"/>
        <v>#NAME?</v>
      </c>
      <c r="AH132" s="62" t="e">
        <f t="shared" ca="1" si="62"/>
        <v>#NAME?</v>
      </c>
      <c r="AI132" s="62" t="e">
        <f t="shared" ca="1" si="62"/>
        <v>#NAME?</v>
      </c>
      <c r="AJ132" s="62" t="e">
        <f t="shared" ca="1" si="62"/>
        <v>#NAME?</v>
      </c>
      <c r="AK132" s="62" t="e">
        <f t="shared" ca="1" si="62"/>
        <v>#NAME?</v>
      </c>
      <c r="AL132" s="62" t="e">
        <f ca="1">AL$10</f>
        <v>#NAME?</v>
      </c>
      <c r="AM132" s="111"/>
      <c r="AN132" s="62" t="str">
        <f>AN$10</f>
        <v>1-10-out-24</v>
      </c>
      <c r="AO132" s="34"/>
      <c r="AP132" s="62"/>
      <c r="AQ132" s="62" t="str">
        <f>AQ$10</f>
        <v>11-31-out-24</v>
      </c>
      <c r="AR132" s="62"/>
      <c r="AS132" s="62" t="e">
        <f ca="1">AS$10</f>
        <v>#NAME?</v>
      </c>
      <c r="AT132" s="62" t="e">
        <f t="shared" ref="AT132:BS132" ca="1" si="63">AT10</f>
        <v>#NAME?</v>
      </c>
      <c r="AU132" s="62" t="e">
        <f t="shared" ca="1" si="63"/>
        <v>#NAME?</v>
      </c>
      <c r="AV132" s="62" t="e">
        <f t="shared" ca="1" si="63"/>
        <v>#NAME?</v>
      </c>
      <c r="AW132" s="62" t="e">
        <f t="shared" ca="1" si="63"/>
        <v>#NAME?</v>
      </c>
      <c r="AX132" s="62" t="e">
        <f t="shared" ca="1" si="63"/>
        <v>#NAME?</v>
      </c>
      <c r="AY132" s="62" t="e">
        <f t="shared" ca="1" si="63"/>
        <v>#NAME?</v>
      </c>
      <c r="AZ132" s="62" t="e">
        <f t="shared" ca="1" si="63"/>
        <v>#NAME?</v>
      </c>
      <c r="BA132" s="62" t="e">
        <f t="shared" ca="1" si="63"/>
        <v>#NAME?</v>
      </c>
      <c r="BB132" s="62" t="e">
        <f t="shared" ca="1" si="63"/>
        <v>#NAME?</v>
      </c>
      <c r="BC132" s="62" t="e">
        <f t="shared" ca="1" si="63"/>
        <v>#NAME?</v>
      </c>
      <c r="BD132" s="62" t="e">
        <f t="shared" ca="1" si="63"/>
        <v>#NAME?</v>
      </c>
      <c r="BE132" s="62" t="e">
        <f t="shared" ca="1" si="63"/>
        <v>#NAME?</v>
      </c>
      <c r="BF132" s="62" t="e">
        <f t="shared" ca="1" si="63"/>
        <v>#NAME?</v>
      </c>
      <c r="BG132" s="62" t="e">
        <f t="shared" ca="1" si="63"/>
        <v>#NAME?</v>
      </c>
      <c r="BH132" s="62" t="e">
        <f t="shared" ca="1" si="63"/>
        <v>#NAME?</v>
      </c>
      <c r="BI132" s="62" t="e">
        <f t="shared" ca="1" si="63"/>
        <v>#NAME?</v>
      </c>
      <c r="BJ132" s="62" t="e">
        <f t="shared" ca="1" si="63"/>
        <v>#NAME?</v>
      </c>
      <c r="BK132" s="62" t="e">
        <f t="shared" ca="1" si="63"/>
        <v>#NAME?</v>
      </c>
      <c r="BL132" s="62" t="e">
        <f t="shared" ca="1" si="63"/>
        <v>#NAME?</v>
      </c>
      <c r="BM132" s="62" t="e">
        <f t="shared" ca="1" si="63"/>
        <v>#NAME?</v>
      </c>
      <c r="BN132" s="62" t="e">
        <f t="shared" ca="1" si="63"/>
        <v>#NAME?</v>
      </c>
      <c r="BO132" s="62" t="e">
        <f t="shared" ca="1" si="63"/>
        <v>#NAME?</v>
      </c>
      <c r="BP132" s="62" t="e">
        <f t="shared" ca="1" si="63"/>
        <v>#NAME?</v>
      </c>
      <c r="BQ132" s="62" t="e">
        <f t="shared" ca="1" si="63"/>
        <v>#NAME?</v>
      </c>
      <c r="BR132" s="62" t="e">
        <f t="shared" ca="1" si="63"/>
        <v>#NAME?</v>
      </c>
      <c r="BS132" s="62" t="e">
        <f t="shared" ca="1" si="63"/>
        <v>#NAME?</v>
      </c>
    </row>
    <row r="133" spans="1:71" s="85" customFormat="1" hidden="1" x14ac:dyDescent="0.2">
      <c r="A133" s="121" t="s">
        <v>69</v>
      </c>
      <c r="B133" s="122"/>
      <c r="C133" s="65">
        <v>0</v>
      </c>
      <c r="D133" s="123"/>
      <c r="E133" s="65">
        <v>0</v>
      </c>
      <c r="F133" s="65">
        <v>0</v>
      </c>
      <c r="G133" s="124">
        <v>320</v>
      </c>
      <c r="H133" s="65">
        <v>314</v>
      </c>
      <c r="I133" s="65">
        <v>406</v>
      </c>
      <c r="J133" s="65">
        <v>391</v>
      </c>
      <c r="K133" s="65">
        <v>446</v>
      </c>
      <c r="L133" s="65">
        <v>475</v>
      </c>
      <c r="M133" s="65">
        <v>450</v>
      </c>
      <c r="N133" s="65">
        <v>433</v>
      </c>
      <c r="O133" s="65">
        <v>386</v>
      </c>
      <c r="P133" s="65">
        <v>415</v>
      </c>
      <c r="Q133" s="123"/>
      <c r="R133" s="105">
        <v>430</v>
      </c>
      <c r="S133" s="65">
        <v>415</v>
      </c>
      <c r="T133" s="65">
        <v>497</v>
      </c>
      <c r="U133" s="65">
        <v>512</v>
      </c>
      <c r="V133" s="65">
        <v>525</v>
      </c>
      <c r="W133" s="65">
        <v>429</v>
      </c>
      <c r="X133" s="65">
        <v>388</v>
      </c>
      <c r="Y133" s="65">
        <v>473</v>
      </c>
      <c r="Z133" s="65">
        <v>359</v>
      </c>
      <c r="AA133" s="65">
        <v>358</v>
      </c>
      <c r="AB133" s="65">
        <v>349</v>
      </c>
      <c r="AC133" s="65">
        <v>394</v>
      </c>
      <c r="AD133" s="65">
        <v>361</v>
      </c>
      <c r="AE133" s="65">
        <v>384</v>
      </c>
      <c r="AF133" s="65">
        <v>361</v>
      </c>
      <c r="AG133" s="65">
        <v>356</v>
      </c>
      <c r="AH133" s="65">
        <v>393</v>
      </c>
      <c r="AI133" s="65">
        <v>395</v>
      </c>
      <c r="AJ133" s="65">
        <v>366</v>
      </c>
      <c r="AK133" s="65">
        <v>383</v>
      </c>
      <c r="AL133" s="65">
        <v>370</v>
      </c>
      <c r="AM133" s="125"/>
      <c r="AN133" s="65">
        <v>128</v>
      </c>
      <c r="AO133" s="34"/>
      <c r="AP133" s="34"/>
      <c r="AQ133" s="33"/>
      <c r="AR133" s="34"/>
      <c r="AS133" s="19" t="str">
        <f>IF(AQ133="","",(SUM(AQ133,AN133)))</f>
        <v/>
      </c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</row>
    <row r="134" spans="1:71" s="85" customFormat="1" hidden="1" x14ac:dyDescent="0.25">
      <c r="A134" s="57"/>
      <c r="B134" s="69"/>
      <c r="C134" s="69"/>
      <c r="D134" s="69"/>
      <c r="E134" s="69"/>
      <c r="F134" s="69"/>
      <c r="G134" s="69"/>
      <c r="H134" s="70"/>
      <c r="I134" s="70"/>
      <c r="J134" s="69"/>
      <c r="K134" s="69"/>
      <c r="L134" s="69"/>
      <c r="M134" s="69"/>
      <c r="N134" s="69"/>
      <c r="O134" s="70"/>
      <c r="P134" s="59"/>
      <c r="Q134" s="59"/>
      <c r="R134" s="106"/>
      <c r="S134" s="106"/>
      <c r="T134" s="70"/>
      <c r="U134" s="69"/>
      <c r="V134" s="70"/>
      <c r="W134" s="70"/>
      <c r="X134" s="69"/>
      <c r="Y134" s="69"/>
      <c r="Z134" s="70"/>
      <c r="AA134" s="70"/>
      <c r="AB134" s="69"/>
      <c r="AC134" s="69"/>
      <c r="AD134" s="69"/>
      <c r="AE134" s="69"/>
      <c r="AF134" s="69"/>
      <c r="AG134" s="69"/>
      <c r="AH134" s="69"/>
      <c r="AI134" s="69"/>
      <c r="AJ134" s="70"/>
      <c r="AK134" s="69"/>
      <c r="AL134" s="69"/>
      <c r="AM134" s="69"/>
      <c r="AN134" s="69"/>
      <c r="AO134" s="57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</row>
    <row r="135" spans="1:71" s="85" customFormat="1" hidden="1" x14ac:dyDescent="0.2">
      <c r="A135" s="126" t="s">
        <v>70</v>
      </c>
      <c r="B135" s="127"/>
      <c r="C135" s="128">
        <f>$C$10</f>
        <v>44531</v>
      </c>
      <c r="D135" s="127"/>
      <c r="E135" s="128" t="e">
        <f ca="1">$E$10</f>
        <v>#NAME?</v>
      </c>
      <c r="F135" s="128" t="e">
        <f ca="1">$F$10</f>
        <v>#NAME?</v>
      </c>
      <c r="G135" s="128" t="e">
        <f ca="1">$G$10</f>
        <v>#NAME?</v>
      </c>
      <c r="H135" s="128" t="e">
        <f ca="1">$H$10</f>
        <v>#NAME?</v>
      </c>
      <c r="I135" s="128" t="e">
        <f ca="1">$I$10</f>
        <v>#NAME?</v>
      </c>
      <c r="J135" s="128" t="e">
        <f ca="1">$J$10</f>
        <v>#NAME?</v>
      </c>
      <c r="K135" s="128" t="e">
        <f ca="1">$K$10</f>
        <v>#NAME?</v>
      </c>
      <c r="L135" s="128" t="e">
        <f ca="1">$L$10</f>
        <v>#NAME?</v>
      </c>
      <c r="M135" s="128" t="e">
        <f ca="1">$M$10</f>
        <v>#NAME?</v>
      </c>
      <c r="N135" s="128" t="e">
        <f ca="1">$N$10</f>
        <v>#NAME?</v>
      </c>
      <c r="O135" s="128" t="e">
        <f ca="1">$O$10</f>
        <v>#NAME?</v>
      </c>
      <c r="P135" s="129" t="e">
        <f ca="1">$P$10</f>
        <v>#NAME?</v>
      </c>
      <c r="Q135" s="130"/>
      <c r="R135" s="109" t="e">
        <f t="shared" ref="R135:AK135" ca="1" si="64">R10</f>
        <v>#NAME?</v>
      </c>
      <c r="S135" s="109" t="e">
        <f t="shared" ca="1" si="64"/>
        <v>#NAME?</v>
      </c>
      <c r="T135" s="111" t="e">
        <f t="shared" ca="1" si="64"/>
        <v>#NAME?</v>
      </c>
      <c r="U135" s="62" t="e">
        <f t="shared" ca="1" si="64"/>
        <v>#NAME?</v>
      </c>
      <c r="V135" s="62" t="e">
        <f t="shared" ca="1" si="64"/>
        <v>#NAME?</v>
      </c>
      <c r="W135" s="62" t="e">
        <f t="shared" ca="1" si="64"/>
        <v>#NAME?</v>
      </c>
      <c r="X135" s="62" t="e">
        <f t="shared" ca="1" si="64"/>
        <v>#NAME?</v>
      </c>
      <c r="Y135" s="62" t="e">
        <f t="shared" ca="1" si="64"/>
        <v>#NAME?</v>
      </c>
      <c r="Z135" s="62" t="e">
        <f t="shared" ca="1" si="64"/>
        <v>#NAME?</v>
      </c>
      <c r="AA135" s="62" t="e">
        <f t="shared" ca="1" si="64"/>
        <v>#NAME?</v>
      </c>
      <c r="AB135" s="62" t="e">
        <f t="shared" ca="1" si="64"/>
        <v>#NAME?</v>
      </c>
      <c r="AC135" s="62" t="e">
        <f t="shared" ca="1" si="64"/>
        <v>#NAME?</v>
      </c>
      <c r="AD135" s="62" t="e">
        <f t="shared" ca="1" si="64"/>
        <v>#NAME?</v>
      </c>
      <c r="AE135" s="131" t="e">
        <f t="shared" ca="1" si="64"/>
        <v>#NAME?</v>
      </c>
      <c r="AF135" s="62" t="e">
        <f t="shared" ca="1" si="64"/>
        <v>#NAME?</v>
      </c>
      <c r="AG135" s="62" t="e">
        <f t="shared" ca="1" si="64"/>
        <v>#NAME?</v>
      </c>
      <c r="AH135" s="62" t="e">
        <f t="shared" ca="1" si="64"/>
        <v>#NAME?</v>
      </c>
      <c r="AI135" s="131" t="e">
        <f t="shared" ca="1" si="64"/>
        <v>#NAME?</v>
      </c>
      <c r="AJ135" s="62" t="e">
        <f t="shared" ca="1" si="64"/>
        <v>#NAME?</v>
      </c>
      <c r="AK135" s="62" t="e">
        <f t="shared" ca="1" si="64"/>
        <v>#NAME?</v>
      </c>
      <c r="AL135" s="62" t="e">
        <f ca="1">AL$10</f>
        <v>#NAME?</v>
      </c>
      <c r="AM135" s="111"/>
      <c r="AN135" s="62" t="str">
        <f>AN$10</f>
        <v>1-10-out-24</v>
      </c>
      <c r="AO135" s="34"/>
      <c r="AP135" s="62"/>
      <c r="AQ135" s="62" t="str">
        <f>AQ$10</f>
        <v>11-31-out-24</v>
      </c>
      <c r="AR135" s="62"/>
      <c r="AS135" s="62" t="e">
        <f ca="1">AS$10</f>
        <v>#NAME?</v>
      </c>
      <c r="AT135" s="62" t="e">
        <f t="shared" ref="AT135:BS135" ca="1" si="65">AT10</f>
        <v>#NAME?</v>
      </c>
      <c r="AU135" s="62" t="e">
        <f t="shared" ca="1" si="65"/>
        <v>#NAME?</v>
      </c>
      <c r="AV135" s="62" t="e">
        <f t="shared" ca="1" si="65"/>
        <v>#NAME?</v>
      </c>
      <c r="AW135" s="62" t="e">
        <f t="shared" ca="1" si="65"/>
        <v>#NAME?</v>
      </c>
      <c r="AX135" s="62" t="e">
        <f t="shared" ca="1" si="65"/>
        <v>#NAME?</v>
      </c>
      <c r="AY135" s="62" t="e">
        <f t="shared" ca="1" si="65"/>
        <v>#NAME?</v>
      </c>
      <c r="AZ135" s="62" t="e">
        <f t="shared" ca="1" si="65"/>
        <v>#NAME?</v>
      </c>
      <c r="BA135" s="62" t="e">
        <f t="shared" ca="1" si="65"/>
        <v>#NAME?</v>
      </c>
      <c r="BB135" s="62" t="e">
        <f t="shared" ca="1" si="65"/>
        <v>#NAME?</v>
      </c>
      <c r="BC135" s="62" t="e">
        <f t="shared" ca="1" si="65"/>
        <v>#NAME?</v>
      </c>
      <c r="BD135" s="62" t="e">
        <f t="shared" ca="1" si="65"/>
        <v>#NAME?</v>
      </c>
      <c r="BE135" s="62" t="e">
        <f t="shared" ca="1" si="65"/>
        <v>#NAME?</v>
      </c>
      <c r="BF135" s="62" t="e">
        <f t="shared" ca="1" si="65"/>
        <v>#NAME?</v>
      </c>
      <c r="BG135" s="62" t="e">
        <f t="shared" ca="1" si="65"/>
        <v>#NAME?</v>
      </c>
      <c r="BH135" s="62" t="e">
        <f t="shared" ca="1" si="65"/>
        <v>#NAME?</v>
      </c>
      <c r="BI135" s="62" t="e">
        <f t="shared" ca="1" si="65"/>
        <v>#NAME?</v>
      </c>
      <c r="BJ135" s="62" t="e">
        <f t="shared" ca="1" si="65"/>
        <v>#NAME?</v>
      </c>
      <c r="BK135" s="62" t="e">
        <f t="shared" ca="1" si="65"/>
        <v>#NAME?</v>
      </c>
      <c r="BL135" s="62" t="e">
        <f t="shared" ca="1" si="65"/>
        <v>#NAME?</v>
      </c>
      <c r="BM135" s="62" t="e">
        <f t="shared" ca="1" si="65"/>
        <v>#NAME?</v>
      </c>
      <c r="BN135" s="62" t="e">
        <f t="shared" ca="1" si="65"/>
        <v>#NAME?</v>
      </c>
      <c r="BO135" s="62" t="e">
        <f t="shared" ca="1" si="65"/>
        <v>#NAME?</v>
      </c>
      <c r="BP135" s="62" t="e">
        <f t="shared" ca="1" si="65"/>
        <v>#NAME?</v>
      </c>
      <c r="BQ135" s="62" t="e">
        <f t="shared" ca="1" si="65"/>
        <v>#NAME?</v>
      </c>
      <c r="BR135" s="62" t="e">
        <f t="shared" ca="1" si="65"/>
        <v>#NAME?</v>
      </c>
      <c r="BS135" s="62" t="e">
        <f t="shared" ca="1" si="65"/>
        <v>#NAME?</v>
      </c>
    </row>
    <row r="136" spans="1:71" hidden="1" x14ac:dyDescent="0.2">
      <c r="A136" s="90" t="s">
        <v>71</v>
      </c>
      <c r="B136" s="132"/>
      <c r="C136" s="133">
        <v>13124</v>
      </c>
      <c r="D136" s="70"/>
      <c r="E136" s="133">
        <v>18711</v>
      </c>
      <c r="F136" s="132">
        <v>21805</v>
      </c>
      <c r="G136" s="133">
        <v>24241</v>
      </c>
      <c r="H136" s="133">
        <v>20409</v>
      </c>
      <c r="I136" s="133">
        <v>23062</v>
      </c>
      <c r="J136" s="133">
        <v>26943</v>
      </c>
      <c r="K136" s="133">
        <v>36813</v>
      </c>
      <c r="L136" s="134">
        <v>29827</v>
      </c>
      <c r="M136" s="133">
        <v>24165</v>
      </c>
      <c r="N136" s="133">
        <v>25577</v>
      </c>
      <c r="O136" s="133">
        <v>26443</v>
      </c>
      <c r="P136" s="135">
        <v>34638</v>
      </c>
      <c r="Q136" s="136"/>
      <c r="R136" s="137">
        <v>34517</v>
      </c>
      <c r="S136" s="138">
        <v>34139</v>
      </c>
      <c r="T136" s="139">
        <v>41835</v>
      </c>
      <c r="U136" s="49">
        <v>41713</v>
      </c>
      <c r="V136" s="140">
        <v>43773</v>
      </c>
      <c r="W136" s="49">
        <v>41136</v>
      </c>
      <c r="X136" s="49">
        <v>43677</v>
      </c>
      <c r="Y136" s="49">
        <v>39764</v>
      </c>
      <c r="Z136" s="49">
        <v>42037</v>
      </c>
      <c r="AA136" s="49">
        <v>40463</v>
      </c>
      <c r="AB136" s="49">
        <v>40088</v>
      </c>
      <c r="AC136" s="49">
        <v>36926</v>
      </c>
      <c r="AD136" s="141">
        <v>37813</v>
      </c>
      <c r="AE136" s="65">
        <v>34221</v>
      </c>
      <c r="AF136" s="139">
        <v>33862</v>
      </c>
      <c r="AG136" s="142">
        <v>23087</v>
      </c>
      <c r="AH136" s="142">
        <v>30970</v>
      </c>
      <c r="AI136" s="65">
        <v>29157</v>
      </c>
      <c r="AJ136" s="139">
        <v>30298</v>
      </c>
      <c r="AK136" s="49">
        <v>29718</v>
      </c>
      <c r="AL136" s="49">
        <v>30394</v>
      </c>
      <c r="AM136" s="125"/>
      <c r="AN136" s="49">
        <v>10136</v>
      </c>
      <c r="AO136" s="34"/>
      <c r="AP136" s="34"/>
      <c r="AQ136" s="33"/>
      <c r="AR136" s="34"/>
      <c r="AS136" s="19" t="str">
        <f>IF(AQ136="","",(SUM(AQ136,AN136)))</f>
        <v/>
      </c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</row>
    <row r="137" spans="1:71" hidden="1" x14ac:dyDescent="0.25">
      <c r="A137" s="57"/>
      <c r="B137" s="69"/>
      <c r="C137" s="69"/>
      <c r="D137" s="69"/>
      <c r="E137" s="69"/>
      <c r="F137" s="69"/>
      <c r="G137" s="69"/>
      <c r="H137" s="70"/>
      <c r="I137" s="70"/>
      <c r="J137" s="69"/>
      <c r="K137" s="69"/>
      <c r="L137" s="69"/>
      <c r="M137" s="69"/>
      <c r="N137" s="69"/>
      <c r="O137" s="70"/>
      <c r="P137" s="72"/>
      <c r="Q137" s="72"/>
      <c r="R137" s="118"/>
      <c r="S137" s="118"/>
      <c r="T137" s="70"/>
      <c r="U137" s="69"/>
      <c r="V137" s="70"/>
      <c r="W137" s="70"/>
      <c r="X137" s="69"/>
      <c r="Y137" s="69"/>
      <c r="Z137" s="70"/>
      <c r="AA137" s="70"/>
      <c r="AB137" s="69"/>
      <c r="AC137" s="69"/>
      <c r="AD137" s="69"/>
      <c r="AE137" s="72"/>
      <c r="AF137" s="69"/>
      <c r="AG137" s="69"/>
      <c r="AH137" s="69"/>
      <c r="AI137" s="72"/>
      <c r="AJ137" s="70"/>
      <c r="AK137" s="69"/>
      <c r="AL137" s="69"/>
      <c r="AM137" s="69"/>
      <c r="AN137" s="69"/>
      <c r="AO137" s="57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</row>
    <row r="138" spans="1:71" x14ac:dyDescent="0.25">
      <c r="A138" s="58"/>
      <c r="B138" s="59"/>
      <c r="C138" s="59"/>
      <c r="D138" s="59"/>
      <c r="E138" s="59"/>
      <c r="F138" s="59"/>
      <c r="G138" s="59"/>
      <c r="H138" s="106"/>
      <c r="I138" s="106"/>
      <c r="J138" s="59"/>
      <c r="K138" s="59"/>
      <c r="L138" s="59"/>
      <c r="M138" s="59"/>
      <c r="N138" s="59"/>
      <c r="O138" s="106"/>
      <c r="P138" s="143"/>
      <c r="Q138" s="143"/>
      <c r="R138" s="118"/>
      <c r="S138" s="118"/>
      <c r="T138" s="70"/>
      <c r="U138" s="69"/>
      <c r="V138" s="70"/>
      <c r="W138" s="70"/>
      <c r="X138" s="69"/>
      <c r="Y138" s="69"/>
      <c r="Z138" s="70"/>
      <c r="AA138" s="70"/>
      <c r="AB138" s="69"/>
      <c r="AC138" s="69"/>
      <c r="AD138" s="69"/>
      <c r="AE138" s="72"/>
      <c r="AF138" s="69"/>
      <c r="AG138" s="69"/>
      <c r="AH138" s="69"/>
      <c r="AI138" s="72"/>
      <c r="AJ138" s="70"/>
      <c r="AK138" s="69"/>
      <c r="AL138" s="69"/>
      <c r="AM138" s="69"/>
      <c r="AN138" s="69"/>
      <c r="AO138" s="87" t="s">
        <v>72</v>
      </c>
      <c r="AP138" s="88" t="str">
        <f>AP$10</f>
        <v>Meta Parcial</v>
      </c>
      <c r="AQ138" s="88" t="str">
        <f>AQ$10</f>
        <v>11-31-out-24</v>
      </c>
      <c r="AR138" s="89"/>
      <c r="AS138" s="44" t="e">
        <f ca="1">AS$10</f>
        <v>#NAME?</v>
      </c>
      <c r="AT138" s="44">
        <f>AT110</f>
        <v>16</v>
      </c>
      <c r="AU138" s="44">
        <f>AU110</f>
        <v>18</v>
      </c>
      <c r="AV138" s="44">
        <f>AV110</f>
        <v>18</v>
      </c>
      <c r="AW138" s="144" t="e">
        <f t="shared" ref="AW138:BS138" ca="1" si="66">AW10</f>
        <v>#NAME?</v>
      </c>
      <c r="AX138" s="144" t="e">
        <f t="shared" ca="1" si="66"/>
        <v>#NAME?</v>
      </c>
      <c r="AY138" s="44" t="e">
        <f ca="1">AY$10</f>
        <v>#NAME?</v>
      </c>
      <c r="AZ138" s="144" t="e">
        <f t="shared" ca="1" si="66"/>
        <v>#NAME?</v>
      </c>
      <c r="BA138" s="44" t="e">
        <f t="shared" ca="1" si="66"/>
        <v>#NAME?</v>
      </c>
      <c r="BB138" s="44" t="e">
        <f t="shared" ca="1" si="66"/>
        <v>#NAME?</v>
      </c>
      <c r="BC138" s="44" t="e">
        <f t="shared" ca="1" si="66"/>
        <v>#NAME?</v>
      </c>
      <c r="BD138" s="44" t="e">
        <f t="shared" ca="1" si="66"/>
        <v>#NAME?</v>
      </c>
      <c r="BE138" s="44" t="e">
        <f t="shared" ca="1" si="66"/>
        <v>#NAME?</v>
      </c>
      <c r="BF138" s="44" t="e">
        <f t="shared" ca="1" si="66"/>
        <v>#NAME?</v>
      </c>
      <c r="BG138" s="44" t="e">
        <f t="shared" ca="1" si="66"/>
        <v>#NAME?</v>
      </c>
      <c r="BH138" s="44" t="e">
        <f t="shared" ca="1" si="66"/>
        <v>#NAME?</v>
      </c>
      <c r="BI138" s="44" t="e">
        <f t="shared" ca="1" si="66"/>
        <v>#NAME?</v>
      </c>
      <c r="BJ138" s="44" t="e">
        <f t="shared" ca="1" si="66"/>
        <v>#NAME?</v>
      </c>
      <c r="BK138" s="44" t="e">
        <f t="shared" ca="1" si="66"/>
        <v>#NAME?</v>
      </c>
      <c r="BL138" s="44" t="e">
        <f t="shared" ca="1" si="66"/>
        <v>#NAME?</v>
      </c>
      <c r="BM138" s="44" t="e">
        <f t="shared" ca="1" si="66"/>
        <v>#NAME?</v>
      </c>
      <c r="BN138" s="44" t="e">
        <f t="shared" ca="1" si="66"/>
        <v>#NAME?</v>
      </c>
      <c r="BO138" s="44" t="e">
        <f t="shared" ca="1" si="66"/>
        <v>#NAME?</v>
      </c>
      <c r="BP138" s="44" t="e">
        <f t="shared" ca="1" si="66"/>
        <v>#NAME?</v>
      </c>
      <c r="BQ138" s="44" t="e">
        <f t="shared" ca="1" si="66"/>
        <v>#NAME?</v>
      </c>
      <c r="BR138" s="44" t="e">
        <f t="shared" ca="1" si="66"/>
        <v>#NAME?</v>
      </c>
      <c r="BS138" s="44" t="e">
        <f t="shared" ca="1" si="66"/>
        <v>#NAME?</v>
      </c>
    </row>
    <row r="139" spans="1:71" x14ac:dyDescent="0.25">
      <c r="A139" s="58"/>
      <c r="B139" s="59"/>
      <c r="C139" s="59"/>
      <c r="D139" s="59"/>
      <c r="E139" s="59"/>
      <c r="F139" s="59"/>
      <c r="G139" s="59"/>
      <c r="H139" s="106"/>
      <c r="I139" s="106"/>
      <c r="J139" s="59"/>
      <c r="K139" s="59"/>
      <c r="L139" s="59"/>
      <c r="M139" s="59"/>
      <c r="N139" s="59"/>
      <c r="O139" s="106"/>
      <c r="P139" s="143"/>
      <c r="Q139" s="143"/>
      <c r="R139" s="118"/>
      <c r="S139" s="118"/>
      <c r="T139" s="70"/>
      <c r="U139" s="69"/>
      <c r="V139" s="70"/>
      <c r="W139" s="70"/>
      <c r="X139" s="69"/>
      <c r="Y139" s="69"/>
      <c r="Z139" s="70"/>
      <c r="AA139" s="70"/>
      <c r="AB139" s="69"/>
      <c r="AC139" s="69"/>
      <c r="AD139" s="69"/>
      <c r="AE139" s="72"/>
      <c r="AF139" s="69"/>
      <c r="AG139" s="69"/>
      <c r="AH139" s="69"/>
      <c r="AI139" s="72"/>
      <c r="AJ139" s="70"/>
      <c r="AK139" s="69"/>
      <c r="AL139" s="69"/>
      <c r="AM139" s="69"/>
      <c r="AN139" s="69"/>
      <c r="AO139" s="90" t="s">
        <v>35</v>
      </c>
      <c r="AP139" s="145"/>
      <c r="AQ139" s="145"/>
      <c r="AR139" s="146"/>
      <c r="AS139" s="90"/>
      <c r="AT139" s="90"/>
      <c r="AU139" s="90"/>
      <c r="AV139" s="90"/>
      <c r="AW139" s="147">
        <v>27105</v>
      </c>
      <c r="AX139" s="147">
        <v>29422</v>
      </c>
      <c r="AY139" s="147">
        <v>30120</v>
      </c>
      <c r="AZ139" s="405">
        <v>33239</v>
      </c>
      <c r="BA139" s="145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</row>
    <row r="140" spans="1:71" x14ac:dyDescent="0.25">
      <c r="A140" s="58"/>
      <c r="B140" s="59"/>
      <c r="C140" s="59"/>
      <c r="D140" s="59"/>
      <c r="E140" s="59"/>
      <c r="F140" s="59"/>
      <c r="G140" s="59"/>
      <c r="H140" s="106"/>
      <c r="I140" s="106"/>
      <c r="J140" s="59"/>
      <c r="K140" s="59"/>
      <c r="L140" s="59"/>
      <c r="M140" s="59"/>
      <c r="N140" s="59"/>
      <c r="O140" s="106"/>
      <c r="P140" s="143"/>
      <c r="Q140" s="143"/>
      <c r="R140" s="118"/>
      <c r="S140" s="118"/>
      <c r="T140" s="70"/>
      <c r="U140" s="69"/>
      <c r="V140" s="70"/>
      <c r="W140" s="70"/>
      <c r="X140" s="69"/>
      <c r="Y140" s="69"/>
      <c r="Z140" s="70"/>
      <c r="AA140" s="70"/>
      <c r="AB140" s="69"/>
      <c r="AC140" s="69"/>
      <c r="AD140" s="69"/>
      <c r="AE140" s="72"/>
      <c r="AF140" s="69"/>
      <c r="AG140" s="69"/>
      <c r="AH140" s="69"/>
      <c r="AI140" s="72"/>
      <c r="AJ140" s="70"/>
      <c r="AK140" s="69"/>
      <c r="AL140" s="69"/>
      <c r="AM140" s="69"/>
      <c r="AN140" s="69"/>
      <c r="AO140" s="90" t="s">
        <v>73</v>
      </c>
      <c r="AP140" s="145"/>
      <c r="AQ140" s="145"/>
      <c r="AR140" s="146"/>
      <c r="AS140" s="90"/>
      <c r="AT140" s="90"/>
      <c r="AU140" s="90"/>
      <c r="AV140" s="90"/>
      <c r="AW140" s="147">
        <v>412</v>
      </c>
      <c r="AX140" s="147">
        <v>574</v>
      </c>
      <c r="AY140" s="147">
        <v>449</v>
      </c>
      <c r="AZ140" s="405">
        <v>473</v>
      </c>
      <c r="BA140" s="145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</row>
    <row r="141" spans="1:71" x14ac:dyDescent="0.2">
      <c r="A141" s="58"/>
      <c r="B141" s="59"/>
      <c r="C141" s="59"/>
      <c r="D141" s="59"/>
      <c r="E141" s="59"/>
      <c r="F141" s="59"/>
      <c r="G141" s="59"/>
      <c r="H141" s="106"/>
      <c r="I141" s="106"/>
      <c r="J141" s="59"/>
      <c r="K141" s="59"/>
      <c r="L141" s="59"/>
      <c r="M141" s="59"/>
      <c r="N141" s="59"/>
      <c r="O141" s="106"/>
      <c r="P141" s="143"/>
      <c r="Q141" s="143"/>
      <c r="R141" s="118"/>
      <c r="S141" s="118"/>
      <c r="T141" s="70"/>
      <c r="U141" s="69"/>
      <c r="V141" s="70"/>
      <c r="W141" s="70"/>
      <c r="X141" s="69"/>
      <c r="Y141" s="69"/>
      <c r="Z141" s="70"/>
      <c r="AA141" s="70"/>
      <c r="AB141" s="69"/>
      <c r="AC141" s="69"/>
      <c r="AD141" s="69"/>
      <c r="AE141" s="72"/>
      <c r="AF141" s="69"/>
      <c r="AG141" s="69"/>
      <c r="AH141" s="69"/>
      <c r="AI141" s="72"/>
      <c r="AJ141" s="70"/>
      <c r="AK141" s="69"/>
      <c r="AL141" s="69"/>
      <c r="AM141" s="69"/>
      <c r="AN141" s="69"/>
      <c r="AO141" s="90" t="s">
        <v>36</v>
      </c>
      <c r="AP141" s="91">
        <f>ROUND(((AR141/31)*21),0)</f>
        <v>0</v>
      </c>
      <c r="AQ141" s="92">
        <v>100</v>
      </c>
      <c r="AR141" s="93"/>
      <c r="AS141" s="19">
        <f t="shared" ref="AS141:AS156" si="67">IF(AQ141="","",(SUM(AQ141,AN141)))</f>
        <v>100</v>
      </c>
      <c r="AT141" s="53">
        <v>30</v>
      </c>
      <c r="AU141" s="54">
        <v>30</v>
      </c>
      <c r="AV141" s="148">
        <v>30</v>
      </c>
      <c r="AW141" s="76">
        <v>0</v>
      </c>
      <c r="AX141" s="149">
        <v>0</v>
      </c>
      <c r="AY141" s="406">
        <v>0</v>
      </c>
      <c r="AZ141" s="78">
        <v>0</v>
      </c>
      <c r="BA141" s="14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</row>
    <row r="142" spans="1:71" x14ac:dyDescent="0.2">
      <c r="A142" s="58"/>
      <c r="B142" s="59"/>
      <c r="C142" s="59"/>
      <c r="D142" s="59"/>
      <c r="E142" s="59"/>
      <c r="F142" s="59"/>
      <c r="G142" s="59"/>
      <c r="H142" s="106"/>
      <c r="I142" s="106"/>
      <c r="J142" s="59"/>
      <c r="K142" s="59"/>
      <c r="L142" s="59"/>
      <c r="M142" s="59"/>
      <c r="N142" s="59"/>
      <c r="O142" s="106"/>
      <c r="P142" s="143"/>
      <c r="Q142" s="143"/>
      <c r="R142" s="118"/>
      <c r="S142" s="118"/>
      <c r="T142" s="70"/>
      <c r="U142" s="69"/>
      <c r="V142" s="70"/>
      <c r="W142" s="70"/>
      <c r="X142" s="69"/>
      <c r="Y142" s="69"/>
      <c r="Z142" s="70"/>
      <c r="AA142" s="70"/>
      <c r="AB142" s="69"/>
      <c r="AC142" s="69"/>
      <c r="AD142" s="69"/>
      <c r="AE142" s="72"/>
      <c r="AF142" s="69"/>
      <c r="AG142" s="69"/>
      <c r="AH142" s="69"/>
      <c r="AI142" s="72"/>
      <c r="AJ142" s="70"/>
      <c r="AK142" s="69"/>
      <c r="AL142" s="69"/>
      <c r="AM142" s="69"/>
      <c r="AN142" s="69"/>
      <c r="AO142" s="90" t="s">
        <v>37</v>
      </c>
      <c r="AP142" s="91">
        <f>ROUND(((AR142/31)*21),0)</f>
        <v>0</v>
      </c>
      <c r="AQ142" s="92">
        <v>0</v>
      </c>
      <c r="AR142" s="93"/>
      <c r="AS142" s="19">
        <f t="shared" si="67"/>
        <v>0</v>
      </c>
      <c r="AT142" s="53">
        <v>0</v>
      </c>
      <c r="AU142" s="54">
        <v>5</v>
      </c>
      <c r="AV142" s="148">
        <v>5</v>
      </c>
      <c r="AW142" s="76">
        <v>0</v>
      </c>
      <c r="AX142" s="149">
        <v>0</v>
      </c>
      <c r="AY142" s="406">
        <v>0</v>
      </c>
      <c r="AZ142" s="78">
        <v>0</v>
      </c>
      <c r="BA142" s="149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</row>
    <row r="143" spans="1:71" x14ac:dyDescent="0.2">
      <c r="A143" s="58"/>
      <c r="B143" s="59"/>
      <c r="C143" s="59"/>
      <c r="D143" s="59"/>
      <c r="E143" s="59"/>
      <c r="F143" s="59"/>
      <c r="G143" s="59"/>
      <c r="H143" s="106"/>
      <c r="I143" s="106"/>
      <c r="J143" s="59"/>
      <c r="K143" s="59"/>
      <c r="L143" s="59"/>
      <c r="M143" s="59"/>
      <c r="N143" s="59"/>
      <c r="O143" s="106"/>
      <c r="P143" s="143"/>
      <c r="Q143" s="143"/>
      <c r="R143" s="118"/>
      <c r="S143" s="118"/>
      <c r="T143" s="70"/>
      <c r="U143" s="69"/>
      <c r="V143" s="70"/>
      <c r="W143" s="70"/>
      <c r="X143" s="69"/>
      <c r="Y143" s="69"/>
      <c r="Z143" s="70"/>
      <c r="AA143" s="70"/>
      <c r="AB143" s="69"/>
      <c r="AC143" s="69"/>
      <c r="AD143" s="69"/>
      <c r="AE143" s="72"/>
      <c r="AF143" s="69"/>
      <c r="AG143" s="69"/>
      <c r="AH143" s="69"/>
      <c r="AI143" s="72"/>
      <c r="AJ143" s="70"/>
      <c r="AK143" s="69"/>
      <c r="AL143" s="69"/>
      <c r="AM143" s="69"/>
      <c r="AN143" s="69"/>
      <c r="AO143" s="90" t="s">
        <v>38</v>
      </c>
      <c r="AP143" s="91">
        <f>ROUND(((AR143/31)*21),0)</f>
        <v>0</v>
      </c>
      <c r="AQ143" s="92">
        <v>48</v>
      </c>
      <c r="AR143" s="93"/>
      <c r="AS143" s="19">
        <f t="shared" si="67"/>
        <v>48</v>
      </c>
      <c r="AT143" s="53">
        <v>102</v>
      </c>
      <c r="AU143" s="54">
        <v>168</v>
      </c>
      <c r="AV143" s="148">
        <v>114</v>
      </c>
      <c r="AW143" s="76">
        <v>0</v>
      </c>
      <c r="AX143" s="149">
        <v>0</v>
      </c>
      <c r="AY143" s="406">
        <v>0</v>
      </c>
      <c r="AZ143" s="78">
        <v>0</v>
      </c>
      <c r="BA143" s="14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</row>
    <row r="144" spans="1:71" x14ac:dyDescent="0.2">
      <c r="A144" s="58"/>
      <c r="B144" s="59"/>
      <c r="C144" s="59"/>
      <c r="D144" s="59"/>
      <c r="E144" s="59"/>
      <c r="F144" s="59"/>
      <c r="G144" s="59"/>
      <c r="H144" s="106"/>
      <c r="I144" s="106"/>
      <c r="J144" s="59"/>
      <c r="K144" s="59"/>
      <c r="L144" s="59"/>
      <c r="M144" s="59"/>
      <c r="N144" s="59"/>
      <c r="O144" s="106"/>
      <c r="P144" s="143"/>
      <c r="Q144" s="143"/>
      <c r="R144" s="118"/>
      <c r="S144" s="118"/>
      <c r="T144" s="70"/>
      <c r="U144" s="69"/>
      <c r="V144" s="70"/>
      <c r="W144" s="70"/>
      <c r="X144" s="69"/>
      <c r="Y144" s="69"/>
      <c r="Z144" s="70"/>
      <c r="AA144" s="70"/>
      <c r="AB144" s="69"/>
      <c r="AC144" s="69"/>
      <c r="AD144" s="69"/>
      <c r="AE144" s="72"/>
      <c r="AF144" s="69"/>
      <c r="AG144" s="69"/>
      <c r="AH144" s="69"/>
      <c r="AI144" s="72"/>
      <c r="AJ144" s="70"/>
      <c r="AK144" s="69"/>
      <c r="AL144" s="69"/>
      <c r="AM144" s="69"/>
      <c r="AN144" s="69"/>
      <c r="AO144" s="90" t="s">
        <v>39</v>
      </c>
      <c r="AP144" s="91">
        <f>ROUND(((AR144/31)*21),0)</f>
        <v>0</v>
      </c>
      <c r="AQ144" s="92">
        <v>150</v>
      </c>
      <c r="AR144" s="93"/>
      <c r="AS144" s="19">
        <f t="shared" si="67"/>
        <v>150</v>
      </c>
      <c r="AT144" s="53">
        <v>165</v>
      </c>
      <c r="AU144" s="54">
        <v>200</v>
      </c>
      <c r="AV144" s="148">
        <v>200</v>
      </c>
      <c r="AW144" s="76">
        <v>19</v>
      </c>
      <c r="AX144" s="149">
        <v>14</v>
      </c>
      <c r="AY144" s="406">
        <v>15</v>
      </c>
      <c r="AZ144" s="78">
        <v>17</v>
      </c>
      <c r="BA144" s="14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</row>
    <row r="145" spans="1:71" ht="15" x14ac:dyDescent="0.25">
      <c r="A145" s="58"/>
      <c r="B145" s="59"/>
      <c r="C145" s="59"/>
      <c r="D145" s="59"/>
      <c r="E145" s="59"/>
      <c r="F145" s="59"/>
      <c r="G145" s="59"/>
      <c r="H145" s="106"/>
      <c r="I145" s="106"/>
      <c r="J145" s="59"/>
      <c r="K145" s="59"/>
      <c r="L145" s="59"/>
      <c r="M145" s="59"/>
      <c r="N145" s="59"/>
      <c r="O145" s="106"/>
      <c r="P145" s="143"/>
      <c r="Q145" s="143"/>
      <c r="R145" s="118"/>
      <c r="S145" s="118"/>
      <c r="T145" s="70"/>
      <c r="U145" s="69"/>
      <c r="V145" s="70"/>
      <c r="W145" s="70"/>
      <c r="X145" s="69"/>
      <c r="Y145" s="69"/>
      <c r="Z145" s="70"/>
      <c r="AA145" s="70"/>
      <c r="AB145" s="69"/>
      <c r="AC145" s="69"/>
      <c r="AD145" s="69"/>
      <c r="AE145" s="72"/>
      <c r="AF145" s="69"/>
      <c r="AG145" s="69"/>
      <c r="AH145" s="69"/>
      <c r="AI145" s="72"/>
      <c r="AJ145" s="70"/>
      <c r="AK145" s="69"/>
      <c r="AL145" s="69"/>
      <c r="AM145" s="69"/>
      <c r="AN145" s="69"/>
      <c r="AO145" s="90" t="s">
        <v>40</v>
      </c>
      <c r="AP145" s="150"/>
      <c r="AQ145" s="151"/>
      <c r="AR145" s="152"/>
      <c r="AS145" s="153" t="str">
        <f t="shared" si="67"/>
        <v/>
      </c>
      <c r="AT145" s="154"/>
      <c r="AU145" s="155"/>
      <c r="AV145" s="156"/>
      <c r="AW145" s="18">
        <v>32</v>
      </c>
      <c r="AX145" s="157">
        <v>41</v>
      </c>
      <c r="AY145" s="407">
        <v>49</v>
      </c>
      <c r="AZ145" s="18">
        <v>55</v>
      </c>
      <c r="BA145" s="408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</row>
    <row r="146" spans="1:71" x14ac:dyDescent="0.2">
      <c r="A146" s="58"/>
      <c r="B146" s="59"/>
      <c r="C146" s="59"/>
      <c r="D146" s="59"/>
      <c r="E146" s="59"/>
      <c r="F146" s="59"/>
      <c r="G146" s="59"/>
      <c r="H146" s="106"/>
      <c r="I146" s="106"/>
      <c r="J146" s="59"/>
      <c r="K146" s="59"/>
      <c r="L146" s="59"/>
      <c r="M146" s="59"/>
      <c r="N146" s="59"/>
      <c r="O146" s="106"/>
      <c r="P146" s="143"/>
      <c r="Q146" s="143"/>
      <c r="R146" s="118"/>
      <c r="S146" s="118"/>
      <c r="T146" s="70"/>
      <c r="U146" s="69"/>
      <c r="V146" s="70"/>
      <c r="W146" s="70"/>
      <c r="X146" s="69"/>
      <c r="Y146" s="69"/>
      <c r="Z146" s="70"/>
      <c r="AA146" s="70"/>
      <c r="AB146" s="69"/>
      <c r="AC146" s="69"/>
      <c r="AD146" s="69"/>
      <c r="AE146" s="72"/>
      <c r="AF146" s="69"/>
      <c r="AG146" s="69"/>
      <c r="AH146" s="69"/>
      <c r="AI146" s="72"/>
      <c r="AJ146" s="70"/>
      <c r="AK146" s="69"/>
      <c r="AL146" s="69"/>
      <c r="AM146" s="69"/>
      <c r="AN146" s="69"/>
      <c r="AO146" s="90" t="s">
        <v>42</v>
      </c>
      <c r="AP146" s="91">
        <f t="shared" ref="AP146:AP156" si="68">ROUND(((AR146/31)*21),0)</f>
        <v>0</v>
      </c>
      <c r="AQ146" s="92">
        <v>180</v>
      </c>
      <c r="AR146" s="93"/>
      <c r="AS146" s="19">
        <f t="shared" si="67"/>
        <v>180</v>
      </c>
      <c r="AT146" s="53">
        <v>190</v>
      </c>
      <c r="AU146" s="54">
        <v>84</v>
      </c>
      <c r="AV146" s="148">
        <v>87</v>
      </c>
      <c r="AW146" s="76">
        <v>21</v>
      </c>
      <c r="AX146" s="149">
        <v>21</v>
      </c>
      <c r="AY146" s="406">
        <v>15</v>
      </c>
      <c r="AZ146" s="78">
        <v>27</v>
      </c>
      <c r="BA146" s="149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</row>
    <row r="147" spans="1:71" x14ac:dyDescent="0.2">
      <c r="A147" s="58"/>
      <c r="B147" s="59"/>
      <c r="C147" s="59"/>
      <c r="D147" s="59"/>
      <c r="E147" s="59"/>
      <c r="F147" s="59"/>
      <c r="G147" s="59"/>
      <c r="H147" s="106"/>
      <c r="I147" s="106"/>
      <c r="J147" s="59"/>
      <c r="K147" s="59"/>
      <c r="L147" s="59"/>
      <c r="M147" s="59"/>
      <c r="N147" s="59"/>
      <c r="O147" s="106"/>
      <c r="P147" s="143"/>
      <c r="Q147" s="143"/>
      <c r="R147" s="118"/>
      <c r="S147" s="118"/>
      <c r="T147" s="70"/>
      <c r="U147" s="69"/>
      <c r="V147" s="70"/>
      <c r="W147" s="70"/>
      <c r="X147" s="69"/>
      <c r="Y147" s="69"/>
      <c r="Z147" s="70"/>
      <c r="AA147" s="70"/>
      <c r="AB147" s="69"/>
      <c r="AC147" s="69"/>
      <c r="AD147" s="69"/>
      <c r="AE147" s="72"/>
      <c r="AF147" s="69"/>
      <c r="AG147" s="69"/>
      <c r="AH147" s="69"/>
      <c r="AI147" s="72"/>
      <c r="AJ147" s="70"/>
      <c r="AK147" s="69"/>
      <c r="AL147" s="69"/>
      <c r="AM147" s="69"/>
      <c r="AN147" s="69"/>
      <c r="AO147" s="90" t="s">
        <v>43</v>
      </c>
      <c r="AP147" s="91">
        <f t="shared" si="68"/>
        <v>0</v>
      </c>
      <c r="AQ147" s="92">
        <v>96</v>
      </c>
      <c r="AR147" s="93"/>
      <c r="AS147" s="19">
        <f t="shared" si="67"/>
        <v>96</v>
      </c>
      <c r="AT147" s="53">
        <v>153</v>
      </c>
      <c r="AU147" s="54">
        <v>210</v>
      </c>
      <c r="AV147" s="148">
        <v>171</v>
      </c>
      <c r="AW147" s="76">
        <v>33</v>
      </c>
      <c r="AX147" s="149">
        <v>35</v>
      </c>
      <c r="AY147" s="406">
        <v>47</v>
      </c>
      <c r="AZ147" s="78">
        <v>42</v>
      </c>
      <c r="BA147" s="14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</row>
    <row r="148" spans="1:71" x14ac:dyDescent="0.2">
      <c r="A148" s="58"/>
      <c r="B148" s="59"/>
      <c r="C148" s="59"/>
      <c r="D148" s="59"/>
      <c r="E148" s="59"/>
      <c r="F148" s="59"/>
      <c r="G148" s="59"/>
      <c r="H148" s="106"/>
      <c r="I148" s="106"/>
      <c r="J148" s="59"/>
      <c r="K148" s="59"/>
      <c r="L148" s="59"/>
      <c r="M148" s="59"/>
      <c r="N148" s="59"/>
      <c r="O148" s="106"/>
      <c r="P148" s="143"/>
      <c r="Q148" s="143"/>
      <c r="R148" s="118"/>
      <c r="S148" s="118"/>
      <c r="T148" s="70"/>
      <c r="U148" s="69"/>
      <c r="V148" s="70"/>
      <c r="W148" s="70"/>
      <c r="X148" s="69"/>
      <c r="Y148" s="69"/>
      <c r="Z148" s="70"/>
      <c r="AA148" s="70"/>
      <c r="AB148" s="69"/>
      <c r="AC148" s="69"/>
      <c r="AD148" s="69"/>
      <c r="AE148" s="72"/>
      <c r="AF148" s="69"/>
      <c r="AG148" s="69"/>
      <c r="AH148" s="69"/>
      <c r="AI148" s="72"/>
      <c r="AJ148" s="70"/>
      <c r="AK148" s="69"/>
      <c r="AL148" s="69"/>
      <c r="AM148" s="69"/>
      <c r="AN148" s="69"/>
      <c r="AO148" s="90" t="s">
        <v>44</v>
      </c>
      <c r="AP148" s="91">
        <f t="shared" si="68"/>
        <v>0</v>
      </c>
      <c r="AQ148" s="92">
        <v>75</v>
      </c>
      <c r="AR148" s="93"/>
      <c r="AS148" s="19">
        <f t="shared" si="67"/>
        <v>75</v>
      </c>
      <c r="AT148" s="53">
        <v>16</v>
      </c>
      <c r="AU148" s="54">
        <v>18</v>
      </c>
      <c r="AV148" s="148">
        <v>18</v>
      </c>
      <c r="AW148" s="76">
        <v>0</v>
      </c>
      <c r="AX148" s="149">
        <v>1</v>
      </c>
      <c r="AY148" s="79">
        <v>3</v>
      </c>
      <c r="AZ148" s="79">
        <v>2</v>
      </c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</row>
    <row r="149" spans="1:71" x14ac:dyDescent="0.2">
      <c r="A149" s="58"/>
      <c r="B149" s="59"/>
      <c r="C149" s="59"/>
      <c r="D149" s="59"/>
      <c r="E149" s="59"/>
      <c r="F149" s="59"/>
      <c r="G149" s="59"/>
      <c r="H149" s="106"/>
      <c r="I149" s="106"/>
      <c r="J149" s="59"/>
      <c r="K149" s="59"/>
      <c r="L149" s="59"/>
      <c r="M149" s="59"/>
      <c r="N149" s="59"/>
      <c r="O149" s="106"/>
      <c r="P149" s="143"/>
      <c r="Q149" s="143"/>
      <c r="R149" s="118"/>
      <c r="S149" s="118"/>
      <c r="T149" s="70"/>
      <c r="U149" s="69"/>
      <c r="V149" s="70"/>
      <c r="W149" s="70"/>
      <c r="X149" s="69"/>
      <c r="Y149" s="69"/>
      <c r="Z149" s="70"/>
      <c r="AA149" s="70"/>
      <c r="AB149" s="69"/>
      <c r="AC149" s="69"/>
      <c r="AD149" s="69"/>
      <c r="AE149" s="72"/>
      <c r="AF149" s="69"/>
      <c r="AG149" s="69"/>
      <c r="AH149" s="69"/>
      <c r="AI149" s="72"/>
      <c r="AJ149" s="70"/>
      <c r="AK149" s="69"/>
      <c r="AL149" s="69"/>
      <c r="AM149" s="69"/>
      <c r="AN149" s="69"/>
      <c r="AO149" s="90" t="s">
        <v>46</v>
      </c>
      <c r="AP149" s="91">
        <f t="shared" si="68"/>
        <v>0</v>
      </c>
      <c r="AQ149" s="92">
        <v>16</v>
      </c>
      <c r="AR149" s="93"/>
      <c r="AS149" s="19">
        <f t="shared" si="67"/>
        <v>16</v>
      </c>
      <c r="AT149" s="53">
        <v>38</v>
      </c>
      <c r="AU149" s="54">
        <v>50</v>
      </c>
      <c r="AV149" s="148">
        <v>52</v>
      </c>
      <c r="AW149" s="76">
        <v>0</v>
      </c>
      <c r="AX149" s="149">
        <v>0</v>
      </c>
      <c r="AY149" s="79">
        <v>0</v>
      </c>
      <c r="AZ149" s="79">
        <v>0</v>
      </c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</row>
    <row r="150" spans="1:71" x14ac:dyDescent="0.2">
      <c r="A150" s="58"/>
      <c r="B150" s="59"/>
      <c r="C150" s="59"/>
      <c r="D150" s="59"/>
      <c r="E150" s="59"/>
      <c r="F150" s="59"/>
      <c r="G150" s="59"/>
      <c r="H150" s="106"/>
      <c r="I150" s="106"/>
      <c r="J150" s="59"/>
      <c r="K150" s="59"/>
      <c r="L150" s="59"/>
      <c r="M150" s="59"/>
      <c r="N150" s="59"/>
      <c r="O150" s="106"/>
      <c r="P150" s="143"/>
      <c r="Q150" s="143"/>
      <c r="R150" s="118"/>
      <c r="S150" s="118"/>
      <c r="T150" s="70"/>
      <c r="U150" s="69"/>
      <c r="V150" s="70"/>
      <c r="W150" s="70"/>
      <c r="X150" s="69"/>
      <c r="Y150" s="69"/>
      <c r="Z150" s="70"/>
      <c r="AA150" s="70"/>
      <c r="AB150" s="69"/>
      <c r="AC150" s="69"/>
      <c r="AD150" s="69"/>
      <c r="AE150" s="72"/>
      <c r="AF150" s="69"/>
      <c r="AG150" s="69"/>
      <c r="AH150" s="69"/>
      <c r="AI150" s="72"/>
      <c r="AJ150" s="70"/>
      <c r="AK150" s="69"/>
      <c r="AL150" s="69"/>
      <c r="AM150" s="69"/>
      <c r="AN150" s="69"/>
      <c r="AO150" s="90" t="s">
        <v>47</v>
      </c>
      <c r="AP150" s="91">
        <f t="shared" si="68"/>
        <v>0</v>
      </c>
      <c r="AQ150" s="92">
        <v>25</v>
      </c>
      <c r="AR150" s="93"/>
      <c r="AS150" s="19">
        <f t="shared" si="67"/>
        <v>25</v>
      </c>
      <c r="AT150" s="53">
        <v>38</v>
      </c>
      <c r="AU150" s="54">
        <v>50</v>
      </c>
      <c r="AV150" s="148">
        <v>52</v>
      </c>
      <c r="AW150" s="76">
        <v>0</v>
      </c>
      <c r="AX150" s="149">
        <v>0</v>
      </c>
      <c r="AY150" s="79">
        <v>0</v>
      </c>
      <c r="AZ150" s="79">
        <v>0</v>
      </c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</row>
    <row r="151" spans="1:71" x14ac:dyDescent="0.2">
      <c r="A151" s="58"/>
      <c r="B151" s="59"/>
      <c r="C151" s="59"/>
      <c r="D151" s="59"/>
      <c r="E151" s="59"/>
      <c r="F151" s="59"/>
      <c r="G151" s="59"/>
      <c r="H151" s="106"/>
      <c r="I151" s="106"/>
      <c r="J151" s="59"/>
      <c r="K151" s="59"/>
      <c r="L151" s="59"/>
      <c r="M151" s="59"/>
      <c r="N151" s="59"/>
      <c r="O151" s="106"/>
      <c r="P151" s="143"/>
      <c r="Q151" s="143"/>
      <c r="R151" s="118"/>
      <c r="S151" s="118"/>
      <c r="T151" s="70"/>
      <c r="U151" s="69"/>
      <c r="V151" s="70"/>
      <c r="W151" s="70"/>
      <c r="X151" s="69"/>
      <c r="Y151" s="69"/>
      <c r="Z151" s="70"/>
      <c r="AA151" s="70"/>
      <c r="AB151" s="69"/>
      <c r="AC151" s="69"/>
      <c r="AD151" s="69"/>
      <c r="AE151" s="72"/>
      <c r="AF151" s="69"/>
      <c r="AG151" s="69"/>
      <c r="AH151" s="69"/>
      <c r="AI151" s="72"/>
      <c r="AJ151" s="70"/>
      <c r="AK151" s="69"/>
      <c r="AL151" s="69"/>
      <c r="AM151" s="69"/>
      <c r="AN151" s="69"/>
      <c r="AO151" s="90" t="s">
        <v>48</v>
      </c>
      <c r="AP151" s="91">
        <f t="shared" si="68"/>
        <v>0</v>
      </c>
      <c r="AQ151" s="92">
        <v>525</v>
      </c>
      <c r="AR151" s="93"/>
      <c r="AS151" s="19">
        <f t="shared" si="67"/>
        <v>525</v>
      </c>
      <c r="AT151" s="53">
        <v>60</v>
      </c>
      <c r="AU151" s="54">
        <v>150</v>
      </c>
      <c r="AV151" s="148">
        <v>120</v>
      </c>
      <c r="AW151" s="76">
        <v>7</v>
      </c>
      <c r="AX151" s="149">
        <v>6</v>
      </c>
      <c r="AY151" s="79">
        <v>9</v>
      </c>
      <c r="AZ151" s="79">
        <v>8</v>
      </c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</row>
    <row r="152" spans="1:71" x14ac:dyDescent="0.2">
      <c r="A152" s="58"/>
      <c r="B152" s="59"/>
      <c r="C152" s="59"/>
      <c r="D152" s="59"/>
      <c r="E152" s="59"/>
      <c r="F152" s="59"/>
      <c r="G152" s="59"/>
      <c r="H152" s="106"/>
      <c r="I152" s="106"/>
      <c r="J152" s="59"/>
      <c r="K152" s="59"/>
      <c r="L152" s="59"/>
      <c r="M152" s="59"/>
      <c r="N152" s="59"/>
      <c r="O152" s="106"/>
      <c r="P152" s="143"/>
      <c r="Q152" s="143"/>
      <c r="R152" s="118"/>
      <c r="S152" s="118"/>
      <c r="T152" s="70"/>
      <c r="U152" s="69"/>
      <c r="V152" s="70"/>
      <c r="W152" s="70"/>
      <c r="X152" s="69"/>
      <c r="Y152" s="69"/>
      <c r="Z152" s="70"/>
      <c r="AA152" s="70"/>
      <c r="AB152" s="69"/>
      <c r="AC152" s="69"/>
      <c r="AD152" s="69"/>
      <c r="AE152" s="72"/>
      <c r="AF152" s="69"/>
      <c r="AG152" s="69"/>
      <c r="AH152" s="69"/>
      <c r="AI152" s="72"/>
      <c r="AJ152" s="70"/>
      <c r="AK152" s="69"/>
      <c r="AL152" s="69"/>
      <c r="AM152" s="69"/>
      <c r="AN152" s="69"/>
      <c r="AO152" s="90" t="s">
        <v>49</v>
      </c>
      <c r="AP152" s="91">
        <f t="shared" si="68"/>
        <v>0</v>
      </c>
      <c r="AQ152" s="92">
        <v>2175</v>
      </c>
      <c r="AR152" s="93"/>
      <c r="AS152" s="19">
        <f t="shared" si="67"/>
        <v>2175</v>
      </c>
      <c r="AT152" s="53">
        <v>95</v>
      </c>
      <c r="AU152" s="54">
        <v>25</v>
      </c>
      <c r="AV152" s="148">
        <v>45</v>
      </c>
      <c r="AW152" s="76">
        <v>3184</v>
      </c>
      <c r="AX152" s="149">
        <v>2983</v>
      </c>
      <c r="AY152" s="79">
        <v>3275</v>
      </c>
      <c r="AZ152" s="79">
        <v>3873</v>
      </c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</row>
    <row r="153" spans="1:71" x14ac:dyDescent="0.2">
      <c r="A153" s="58"/>
      <c r="B153" s="59"/>
      <c r="C153" s="59"/>
      <c r="D153" s="59"/>
      <c r="E153" s="59"/>
      <c r="F153" s="59"/>
      <c r="G153" s="59"/>
      <c r="H153" s="106"/>
      <c r="I153" s="106"/>
      <c r="J153" s="59"/>
      <c r="K153" s="59"/>
      <c r="L153" s="59"/>
      <c r="M153" s="59"/>
      <c r="N153" s="59"/>
      <c r="O153" s="106"/>
      <c r="P153" s="143"/>
      <c r="Q153" s="143"/>
      <c r="R153" s="118"/>
      <c r="S153" s="118"/>
      <c r="T153" s="70"/>
      <c r="U153" s="69"/>
      <c r="V153" s="70"/>
      <c r="W153" s="70"/>
      <c r="X153" s="69"/>
      <c r="Y153" s="69"/>
      <c r="Z153" s="70"/>
      <c r="AA153" s="70"/>
      <c r="AB153" s="69"/>
      <c r="AC153" s="69"/>
      <c r="AD153" s="69"/>
      <c r="AE153" s="72"/>
      <c r="AF153" s="69"/>
      <c r="AG153" s="69"/>
      <c r="AH153" s="69"/>
      <c r="AI153" s="72"/>
      <c r="AJ153" s="70"/>
      <c r="AK153" s="69"/>
      <c r="AL153" s="69"/>
      <c r="AM153" s="69"/>
      <c r="AN153" s="69"/>
      <c r="AO153" s="90" t="s">
        <v>50</v>
      </c>
      <c r="AP153" s="91">
        <f t="shared" si="68"/>
        <v>0</v>
      </c>
      <c r="AQ153" s="92">
        <v>495</v>
      </c>
      <c r="AR153" s="93"/>
      <c r="AS153" s="19">
        <f t="shared" si="67"/>
        <v>495</v>
      </c>
      <c r="AT153" s="53">
        <v>570</v>
      </c>
      <c r="AU153" s="54">
        <v>750</v>
      </c>
      <c r="AV153" s="148">
        <v>704</v>
      </c>
      <c r="AW153" s="76">
        <v>119</v>
      </c>
      <c r="AX153" s="149">
        <v>174</v>
      </c>
      <c r="AY153" s="79">
        <v>167</v>
      </c>
      <c r="AZ153" s="79">
        <v>207</v>
      </c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</row>
    <row r="154" spans="1:71" x14ac:dyDescent="0.2">
      <c r="A154" s="58"/>
      <c r="B154" s="59"/>
      <c r="C154" s="59"/>
      <c r="D154" s="59"/>
      <c r="E154" s="59"/>
      <c r="F154" s="59"/>
      <c r="G154" s="59"/>
      <c r="H154" s="106"/>
      <c r="I154" s="106"/>
      <c r="J154" s="59"/>
      <c r="K154" s="59"/>
      <c r="L154" s="59"/>
      <c r="M154" s="59"/>
      <c r="N154" s="59"/>
      <c r="O154" s="106"/>
      <c r="P154" s="143"/>
      <c r="Q154" s="143"/>
      <c r="R154" s="118"/>
      <c r="S154" s="118"/>
      <c r="T154" s="70"/>
      <c r="U154" s="69"/>
      <c r="V154" s="70"/>
      <c r="W154" s="70"/>
      <c r="X154" s="69"/>
      <c r="Y154" s="69"/>
      <c r="Z154" s="70"/>
      <c r="AA154" s="70"/>
      <c r="AB154" s="69"/>
      <c r="AC154" s="69"/>
      <c r="AD154" s="69"/>
      <c r="AE154" s="72"/>
      <c r="AF154" s="69"/>
      <c r="AG154" s="69"/>
      <c r="AH154" s="69"/>
      <c r="AI154" s="72"/>
      <c r="AJ154" s="70"/>
      <c r="AK154" s="69"/>
      <c r="AL154" s="69"/>
      <c r="AM154" s="69"/>
      <c r="AN154" s="69"/>
      <c r="AO154" s="90" t="s">
        <v>51</v>
      </c>
      <c r="AP154" s="91">
        <f t="shared" si="68"/>
        <v>0</v>
      </c>
      <c r="AQ154" s="92">
        <v>855</v>
      </c>
      <c r="AR154" s="93"/>
      <c r="AS154" s="19">
        <f t="shared" si="67"/>
        <v>855</v>
      </c>
      <c r="AT154" s="53">
        <v>475</v>
      </c>
      <c r="AU154" s="54">
        <v>630</v>
      </c>
      <c r="AV154" s="148">
        <v>770</v>
      </c>
      <c r="AW154" s="76">
        <v>1606</v>
      </c>
      <c r="AX154" s="149">
        <v>1731</v>
      </c>
      <c r="AY154" s="79">
        <v>1694</v>
      </c>
      <c r="AZ154" s="79">
        <v>987</v>
      </c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</row>
    <row r="155" spans="1:71" x14ac:dyDescent="0.2">
      <c r="A155" s="58"/>
      <c r="B155" s="59"/>
      <c r="C155" s="59"/>
      <c r="D155" s="59"/>
      <c r="E155" s="59"/>
      <c r="F155" s="59"/>
      <c r="G155" s="59"/>
      <c r="H155" s="106"/>
      <c r="I155" s="106"/>
      <c r="J155" s="59"/>
      <c r="K155" s="59"/>
      <c r="L155" s="59"/>
      <c r="M155" s="59"/>
      <c r="N155" s="59"/>
      <c r="O155" s="106"/>
      <c r="P155" s="143"/>
      <c r="Q155" s="143"/>
      <c r="R155" s="118"/>
      <c r="S155" s="118"/>
      <c r="T155" s="70"/>
      <c r="U155" s="69"/>
      <c r="V155" s="70"/>
      <c r="W155" s="70"/>
      <c r="X155" s="69"/>
      <c r="Y155" s="69"/>
      <c r="Z155" s="70"/>
      <c r="AA155" s="70"/>
      <c r="AB155" s="69"/>
      <c r="AC155" s="69"/>
      <c r="AD155" s="69"/>
      <c r="AE155" s="72"/>
      <c r="AF155" s="69"/>
      <c r="AG155" s="69"/>
      <c r="AH155" s="69"/>
      <c r="AI155" s="72"/>
      <c r="AJ155" s="70"/>
      <c r="AK155" s="69"/>
      <c r="AL155" s="69"/>
      <c r="AM155" s="69"/>
      <c r="AN155" s="69"/>
      <c r="AO155" s="90" t="s">
        <v>52</v>
      </c>
      <c r="AP155" s="91">
        <f t="shared" si="68"/>
        <v>0</v>
      </c>
      <c r="AQ155" s="92">
        <v>150</v>
      </c>
      <c r="AR155" s="93"/>
      <c r="AS155" s="19">
        <f t="shared" si="67"/>
        <v>150</v>
      </c>
      <c r="AT155" s="53">
        <v>285</v>
      </c>
      <c r="AU155" s="54">
        <v>420</v>
      </c>
      <c r="AV155" s="148">
        <v>440</v>
      </c>
      <c r="AW155" s="76">
        <v>399</v>
      </c>
      <c r="AX155" s="149">
        <v>329</v>
      </c>
      <c r="AY155" s="79">
        <v>451</v>
      </c>
      <c r="AZ155" s="79">
        <v>406</v>
      </c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</row>
    <row r="156" spans="1:71" x14ac:dyDescent="0.2">
      <c r="A156" s="58"/>
      <c r="B156" s="59"/>
      <c r="C156" s="59"/>
      <c r="D156" s="59"/>
      <c r="E156" s="59"/>
      <c r="F156" s="59"/>
      <c r="G156" s="59"/>
      <c r="H156" s="106"/>
      <c r="I156" s="106"/>
      <c r="J156" s="59"/>
      <c r="K156" s="59"/>
      <c r="L156" s="59"/>
      <c r="M156" s="59"/>
      <c r="N156" s="59"/>
      <c r="O156" s="106"/>
      <c r="P156" s="143"/>
      <c r="Q156" s="143"/>
      <c r="R156" s="118"/>
      <c r="S156" s="118"/>
      <c r="T156" s="70"/>
      <c r="U156" s="69"/>
      <c r="V156" s="70"/>
      <c r="W156" s="70"/>
      <c r="X156" s="69"/>
      <c r="Y156" s="69"/>
      <c r="Z156" s="70"/>
      <c r="AA156" s="70"/>
      <c r="AB156" s="69"/>
      <c r="AC156" s="69"/>
      <c r="AD156" s="69"/>
      <c r="AE156" s="72"/>
      <c r="AF156" s="69"/>
      <c r="AG156" s="69"/>
      <c r="AH156" s="69"/>
      <c r="AI156" s="72"/>
      <c r="AJ156" s="70"/>
      <c r="AK156" s="69"/>
      <c r="AL156" s="69"/>
      <c r="AM156" s="69"/>
      <c r="AN156" s="69"/>
      <c r="AO156" s="90" t="s">
        <v>53</v>
      </c>
      <c r="AP156" s="91">
        <f t="shared" si="68"/>
        <v>0</v>
      </c>
      <c r="AQ156" s="92">
        <v>100</v>
      </c>
      <c r="AR156" s="93"/>
      <c r="AS156" s="19">
        <f t="shared" si="67"/>
        <v>100</v>
      </c>
      <c r="AT156" s="53">
        <v>160</v>
      </c>
      <c r="AU156" s="54">
        <v>160</v>
      </c>
      <c r="AV156" s="148">
        <v>160</v>
      </c>
      <c r="AW156" s="76">
        <v>274</v>
      </c>
      <c r="AX156" s="149">
        <v>216</v>
      </c>
      <c r="AY156" s="79">
        <v>297</v>
      </c>
      <c r="AZ156" s="79">
        <v>266</v>
      </c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</row>
    <row r="157" spans="1:71" x14ac:dyDescent="0.25">
      <c r="A157" s="58"/>
      <c r="B157" s="59"/>
      <c r="C157" s="59"/>
      <c r="D157" s="59"/>
      <c r="E157" s="59"/>
      <c r="F157" s="59"/>
      <c r="G157" s="59"/>
      <c r="H157" s="106"/>
      <c r="I157" s="106"/>
      <c r="J157" s="59"/>
      <c r="K157" s="59"/>
      <c r="L157" s="59"/>
      <c r="M157" s="59"/>
      <c r="N157" s="59"/>
      <c r="O157" s="106"/>
      <c r="P157" s="143"/>
      <c r="Q157" s="143"/>
      <c r="R157" s="118"/>
      <c r="S157" s="118"/>
      <c r="T157" s="70"/>
      <c r="U157" s="69"/>
      <c r="V157" s="70"/>
      <c r="W157" s="70"/>
      <c r="X157" s="69"/>
      <c r="Y157" s="69"/>
      <c r="Z157" s="70"/>
      <c r="AA157" s="70"/>
      <c r="AB157" s="69"/>
      <c r="AC157" s="69"/>
      <c r="AD157" s="69"/>
      <c r="AE157" s="72"/>
      <c r="AF157" s="69"/>
      <c r="AG157" s="69"/>
      <c r="AH157" s="69"/>
      <c r="AI157" s="72"/>
      <c r="AJ157" s="70"/>
      <c r="AK157" s="69"/>
      <c r="AL157" s="69"/>
      <c r="AM157" s="69"/>
      <c r="AN157" s="69"/>
      <c r="AO157" s="94" t="s">
        <v>54</v>
      </c>
      <c r="AP157" s="95">
        <f>SUM(AP139:AP156)</f>
        <v>0</v>
      </c>
      <c r="AQ157" s="95">
        <f>SUM(AQ139:AQ156)</f>
        <v>4990</v>
      </c>
      <c r="AR157" s="96"/>
      <c r="AS157" s="86">
        <f t="shared" ref="AS157:BS157" si="69">SUM(AS139:AS156)</f>
        <v>4990</v>
      </c>
      <c r="AT157" s="86">
        <f t="shared" si="69"/>
        <v>2377</v>
      </c>
      <c r="AU157" s="86">
        <f t="shared" si="69"/>
        <v>2950</v>
      </c>
      <c r="AV157" s="86">
        <f t="shared" si="69"/>
        <v>2968</v>
      </c>
      <c r="AW157" s="158">
        <f t="shared" si="69"/>
        <v>33211</v>
      </c>
      <c r="AX157" s="86">
        <f t="shared" si="69"/>
        <v>35547</v>
      </c>
      <c r="AY157" s="86">
        <f t="shared" si="69"/>
        <v>36591</v>
      </c>
      <c r="AZ157" s="86">
        <f t="shared" si="69"/>
        <v>39602</v>
      </c>
      <c r="BA157" s="86">
        <f t="shared" si="69"/>
        <v>0</v>
      </c>
      <c r="BB157" s="86">
        <f t="shared" si="69"/>
        <v>0</v>
      </c>
      <c r="BC157" s="86">
        <f t="shared" si="69"/>
        <v>0</v>
      </c>
      <c r="BD157" s="86">
        <f t="shared" si="69"/>
        <v>0</v>
      </c>
      <c r="BE157" s="86">
        <f t="shared" si="69"/>
        <v>0</v>
      </c>
      <c r="BF157" s="86">
        <f t="shared" si="69"/>
        <v>0</v>
      </c>
      <c r="BG157" s="86">
        <f t="shared" si="69"/>
        <v>0</v>
      </c>
      <c r="BH157" s="86">
        <f t="shared" si="69"/>
        <v>0</v>
      </c>
      <c r="BI157" s="86">
        <f t="shared" si="69"/>
        <v>0</v>
      </c>
      <c r="BJ157" s="86">
        <f t="shared" si="69"/>
        <v>0</v>
      </c>
      <c r="BK157" s="86">
        <f t="shared" si="69"/>
        <v>0</v>
      </c>
      <c r="BL157" s="86">
        <f t="shared" si="69"/>
        <v>0</v>
      </c>
      <c r="BM157" s="86">
        <f t="shared" si="69"/>
        <v>0</v>
      </c>
      <c r="BN157" s="86">
        <f t="shared" si="69"/>
        <v>0</v>
      </c>
      <c r="BO157" s="86">
        <f t="shared" si="69"/>
        <v>0</v>
      </c>
      <c r="BP157" s="86">
        <f t="shared" si="69"/>
        <v>0</v>
      </c>
      <c r="BQ157" s="86">
        <f t="shared" si="69"/>
        <v>0</v>
      </c>
      <c r="BR157" s="86">
        <f t="shared" si="69"/>
        <v>0</v>
      </c>
      <c r="BS157" s="86">
        <f t="shared" si="69"/>
        <v>0</v>
      </c>
    </row>
    <row r="158" spans="1:71" x14ac:dyDescent="0.25">
      <c r="A158" s="58"/>
      <c r="B158" s="59"/>
      <c r="C158" s="59"/>
      <c r="D158" s="59"/>
      <c r="E158" s="59"/>
      <c r="F158" s="59"/>
      <c r="G158" s="59"/>
      <c r="H158" s="106"/>
      <c r="I158" s="106"/>
      <c r="J158" s="59"/>
      <c r="K158" s="59"/>
      <c r="L158" s="59"/>
      <c r="M158" s="59"/>
      <c r="N158" s="59"/>
      <c r="O158" s="106"/>
      <c r="P158" s="143"/>
      <c r="Q158" s="143"/>
      <c r="R158" s="118"/>
      <c r="S158" s="118"/>
      <c r="T158" s="70"/>
      <c r="U158" s="69"/>
      <c r="V158" s="70"/>
      <c r="W158" s="70"/>
      <c r="X158" s="69"/>
      <c r="Y158" s="69"/>
      <c r="Z158" s="70"/>
      <c r="AA158" s="70"/>
      <c r="AB158" s="69"/>
      <c r="AC158" s="69"/>
      <c r="AD158" s="69"/>
      <c r="AE158" s="72"/>
      <c r="AF158" s="69"/>
      <c r="AG158" s="69"/>
      <c r="AH158" s="69"/>
      <c r="AI158" s="72"/>
      <c r="AJ158" s="70"/>
      <c r="AK158" s="69"/>
      <c r="AL158" s="69"/>
      <c r="AM158" s="69"/>
      <c r="AN158" s="69"/>
      <c r="AO158" s="57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</row>
    <row r="159" spans="1:71" s="45" customFormat="1" x14ac:dyDescent="0.25">
      <c r="A159" s="159" t="s">
        <v>74</v>
      </c>
      <c r="B159" s="160"/>
      <c r="C159" s="144">
        <f>$C$10</f>
        <v>44531</v>
      </c>
      <c r="D159" s="160"/>
      <c r="E159" s="144" t="e">
        <f ca="1">$E$10</f>
        <v>#NAME?</v>
      </c>
      <c r="F159" s="144" t="e">
        <f ca="1">$F$10</f>
        <v>#NAME?</v>
      </c>
      <c r="G159" s="144" t="e">
        <f ca="1">$G$10</f>
        <v>#NAME?</v>
      </c>
      <c r="H159" s="144" t="e">
        <f ca="1">$H$10</f>
        <v>#NAME?</v>
      </c>
      <c r="I159" s="144" t="e">
        <f ca="1">$I$10</f>
        <v>#NAME?</v>
      </c>
      <c r="J159" s="144" t="e">
        <f ca="1">$J$10</f>
        <v>#NAME?</v>
      </c>
      <c r="K159" s="144" t="e">
        <f ca="1">$K$10</f>
        <v>#NAME?</v>
      </c>
      <c r="L159" s="144" t="e">
        <f ca="1">$L$10</f>
        <v>#NAME?</v>
      </c>
      <c r="M159" s="144" t="e">
        <f ca="1">$M$10</f>
        <v>#NAME?</v>
      </c>
      <c r="N159" s="144" t="e">
        <f ca="1">$N$10</f>
        <v>#NAME?</v>
      </c>
      <c r="O159" s="144" t="e">
        <f ca="1">$O$10</f>
        <v>#NAME?</v>
      </c>
      <c r="P159" s="144" t="e">
        <f ca="1">P135</f>
        <v>#NAME?</v>
      </c>
      <c r="Q159" s="160"/>
      <c r="R159" s="44" t="e">
        <f t="shared" ref="R159:AK159" ca="1" si="70">R10</f>
        <v>#NAME?</v>
      </c>
      <c r="S159" s="44" t="e">
        <f t="shared" ca="1" si="70"/>
        <v>#NAME?</v>
      </c>
      <c r="T159" s="44" t="e">
        <f t="shared" ca="1" si="70"/>
        <v>#NAME?</v>
      </c>
      <c r="U159" s="44" t="e">
        <f t="shared" ca="1" si="70"/>
        <v>#NAME?</v>
      </c>
      <c r="V159" s="44" t="e">
        <f t="shared" ca="1" si="70"/>
        <v>#NAME?</v>
      </c>
      <c r="W159" s="44" t="e">
        <f t="shared" ca="1" si="70"/>
        <v>#NAME?</v>
      </c>
      <c r="X159" s="44" t="e">
        <f t="shared" ca="1" si="70"/>
        <v>#NAME?</v>
      </c>
      <c r="Y159" s="44" t="e">
        <f t="shared" ca="1" si="70"/>
        <v>#NAME?</v>
      </c>
      <c r="Z159" s="44" t="e">
        <f t="shared" ca="1" si="70"/>
        <v>#NAME?</v>
      </c>
      <c r="AA159" s="44" t="e">
        <f t="shared" ca="1" si="70"/>
        <v>#NAME?</v>
      </c>
      <c r="AB159" s="44" t="e">
        <f t="shared" ca="1" si="70"/>
        <v>#NAME?</v>
      </c>
      <c r="AC159" s="44" t="e">
        <f t="shared" ca="1" si="70"/>
        <v>#NAME?</v>
      </c>
      <c r="AD159" s="44" t="e">
        <f t="shared" ca="1" si="70"/>
        <v>#NAME?</v>
      </c>
      <c r="AE159" s="44" t="e">
        <f t="shared" ca="1" si="70"/>
        <v>#NAME?</v>
      </c>
      <c r="AF159" s="44" t="e">
        <f t="shared" ca="1" si="70"/>
        <v>#NAME?</v>
      </c>
      <c r="AG159" s="44" t="e">
        <f t="shared" ca="1" si="70"/>
        <v>#NAME?</v>
      </c>
      <c r="AH159" s="44" t="e">
        <f t="shared" ca="1" si="70"/>
        <v>#NAME?</v>
      </c>
      <c r="AI159" s="44" t="e">
        <f t="shared" ca="1" si="70"/>
        <v>#NAME?</v>
      </c>
      <c r="AJ159" s="44" t="e">
        <f t="shared" ca="1" si="70"/>
        <v>#NAME?</v>
      </c>
      <c r="AK159" s="44" t="e">
        <f t="shared" ca="1" si="70"/>
        <v>#NAME?</v>
      </c>
      <c r="AL159" s="44" t="e">
        <f ca="1">AL$10</f>
        <v>#NAME?</v>
      </c>
      <c r="AM159" s="89"/>
      <c r="AN159" s="44" t="str">
        <f>AN$10</f>
        <v>1-10-out-24</v>
      </c>
      <c r="AO159" s="159" t="s">
        <v>75</v>
      </c>
      <c r="AP159" s="89"/>
      <c r="AQ159" s="44" t="str">
        <f>AQ$10</f>
        <v>11-31-out-24</v>
      </c>
      <c r="AR159" s="89"/>
      <c r="AS159" s="44" t="e">
        <f ca="1">AS$10</f>
        <v>#NAME?</v>
      </c>
      <c r="AT159" s="44" t="e">
        <f t="shared" ref="AT159:BS159" ca="1" si="71">AT10</f>
        <v>#NAME?</v>
      </c>
      <c r="AU159" s="44" t="e">
        <f t="shared" ca="1" si="71"/>
        <v>#NAME?</v>
      </c>
      <c r="AV159" s="44" t="e">
        <f t="shared" ca="1" si="71"/>
        <v>#NAME?</v>
      </c>
      <c r="AW159" s="44" t="e">
        <f t="shared" ca="1" si="71"/>
        <v>#NAME?</v>
      </c>
      <c r="AX159" s="44" t="e">
        <f t="shared" ca="1" si="71"/>
        <v>#NAME?</v>
      </c>
      <c r="AY159" s="44" t="e">
        <f ca="1">AY$10</f>
        <v>#NAME?</v>
      </c>
      <c r="AZ159" s="44" t="e">
        <f t="shared" ca="1" si="71"/>
        <v>#NAME?</v>
      </c>
      <c r="BA159" s="44" t="e">
        <f t="shared" ca="1" si="71"/>
        <v>#NAME?</v>
      </c>
      <c r="BB159" s="44" t="e">
        <f t="shared" ca="1" si="71"/>
        <v>#NAME?</v>
      </c>
      <c r="BC159" s="44" t="e">
        <f t="shared" ca="1" si="71"/>
        <v>#NAME?</v>
      </c>
      <c r="BD159" s="44" t="e">
        <f t="shared" ca="1" si="71"/>
        <v>#NAME?</v>
      </c>
      <c r="BE159" s="44" t="e">
        <f t="shared" ca="1" si="71"/>
        <v>#NAME?</v>
      </c>
      <c r="BF159" s="44" t="e">
        <f t="shared" ca="1" si="71"/>
        <v>#NAME?</v>
      </c>
      <c r="BG159" s="44" t="e">
        <f t="shared" ca="1" si="71"/>
        <v>#NAME?</v>
      </c>
      <c r="BH159" s="44" t="e">
        <f t="shared" ca="1" si="71"/>
        <v>#NAME?</v>
      </c>
      <c r="BI159" s="44" t="e">
        <f t="shared" ca="1" si="71"/>
        <v>#NAME?</v>
      </c>
      <c r="BJ159" s="44" t="e">
        <f t="shared" ca="1" si="71"/>
        <v>#NAME?</v>
      </c>
      <c r="BK159" s="44" t="e">
        <f t="shared" ca="1" si="71"/>
        <v>#NAME?</v>
      </c>
      <c r="BL159" s="44" t="e">
        <f t="shared" ca="1" si="71"/>
        <v>#NAME?</v>
      </c>
      <c r="BM159" s="44" t="e">
        <f t="shared" ca="1" si="71"/>
        <v>#NAME?</v>
      </c>
      <c r="BN159" s="44" t="e">
        <f t="shared" ca="1" si="71"/>
        <v>#NAME?</v>
      </c>
      <c r="BO159" s="44" t="e">
        <f t="shared" ca="1" si="71"/>
        <v>#NAME?</v>
      </c>
      <c r="BP159" s="44" t="e">
        <f t="shared" ca="1" si="71"/>
        <v>#NAME?</v>
      </c>
      <c r="BQ159" s="44" t="e">
        <f t="shared" ca="1" si="71"/>
        <v>#NAME?</v>
      </c>
      <c r="BR159" s="44" t="e">
        <f t="shared" ca="1" si="71"/>
        <v>#NAME?</v>
      </c>
      <c r="BS159" s="44" t="e">
        <f t="shared" ca="1" si="71"/>
        <v>#NAME?</v>
      </c>
    </row>
    <row r="160" spans="1:71" ht="15" x14ac:dyDescent="0.25">
      <c r="A160" s="161" t="s">
        <v>76</v>
      </c>
      <c r="B160" s="162" t="s">
        <v>77</v>
      </c>
      <c r="C160" s="65">
        <v>23</v>
      </c>
      <c r="D160" s="163" t="s">
        <v>77</v>
      </c>
      <c r="E160" s="65">
        <v>21</v>
      </c>
      <c r="F160" s="65">
        <v>6</v>
      </c>
      <c r="G160" s="65">
        <v>8</v>
      </c>
      <c r="H160" s="65">
        <v>22</v>
      </c>
      <c r="I160" s="17">
        <v>32</v>
      </c>
      <c r="J160" s="65">
        <v>51</v>
      </c>
      <c r="K160" s="65">
        <v>67</v>
      </c>
      <c r="L160" s="65">
        <v>80</v>
      </c>
      <c r="M160" s="65">
        <v>65</v>
      </c>
      <c r="N160" s="17">
        <v>84</v>
      </c>
      <c r="O160" s="65">
        <v>40</v>
      </c>
      <c r="P160" s="97">
        <v>76</v>
      </c>
      <c r="Q160" s="164" t="s">
        <v>77</v>
      </c>
      <c r="R160" s="165">
        <v>75</v>
      </c>
      <c r="S160" s="97">
        <v>23</v>
      </c>
      <c r="T160" s="97">
        <v>43</v>
      </c>
      <c r="U160" s="97">
        <v>42</v>
      </c>
      <c r="V160" s="97">
        <v>24</v>
      </c>
      <c r="W160" s="97">
        <v>38</v>
      </c>
      <c r="X160" s="97">
        <v>39</v>
      </c>
      <c r="Y160" s="97">
        <v>19</v>
      </c>
      <c r="Z160" s="97">
        <v>45</v>
      </c>
      <c r="AA160" s="97">
        <v>35</v>
      </c>
      <c r="AB160" s="97">
        <v>22</v>
      </c>
      <c r="AC160" s="97">
        <v>17</v>
      </c>
      <c r="AD160" s="97">
        <v>19</v>
      </c>
      <c r="AE160" s="97">
        <v>24</v>
      </c>
      <c r="AF160" s="97">
        <v>24</v>
      </c>
      <c r="AG160" s="97">
        <v>27</v>
      </c>
      <c r="AH160" s="97">
        <v>22</v>
      </c>
      <c r="AI160" s="97">
        <v>15</v>
      </c>
      <c r="AJ160" s="97">
        <v>26</v>
      </c>
      <c r="AK160" s="97">
        <v>26</v>
      </c>
      <c r="AL160" s="166">
        <v>17</v>
      </c>
      <c r="AM160" s="125"/>
      <c r="AN160" s="166">
        <v>10</v>
      </c>
      <c r="AO160" s="161" t="s">
        <v>76</v>
      </c>
      <c r="AP160" s="125"/>
      <c r="AQ160" s="167">
        <v>22</v>
      </c>
      <c r="AR160" s="125"/>
      <c r="AS160" s="19">
        <f t="shared" ref="AS160:AS165" si="72">IF(AQ160="","",(SUM(AQ160,AN160)))</f>
        <v>32</v>
      </c>
      <c r="AT160" s="166">
        <v>24</v>
      </c>
      <c r="AU160" s="168">
        <v>34</v>
      </c>
      <c r="AV160" s="168">
        <v>32</v>
      </c>
      <c r="AW160" s="168">
        <v>38</v>
      </c>
      <c r="AX160" s="168">
        <v>44</v>
      </c>
      <c r="AY160" s="168">
        <v>30</v>
      </c>
      <c r="AZ160" s="168">
        <v>33</v>
      </c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</row>
    <row r="161" spans="1:71" ht="15" x14ac:dyDescent="0.25">
      <c r="A161" s="169" t="s">
        <v>78</v>
      </c>
      <c r="B161" s="162" t="s">
        <v>79</v>
      </c>
      <c r="C161" s="65">
        <v>105</v>
      </c>
      <c r="D161" s="163" t="s">
        <v>79</v>
      </c>
      <c r="E161" s="65">
        <v>81</v>
      </c>
      <c r="F161" s="65">
        <v>101</v>
      </c>
      <c r="G161" s="65">
        <v>133</v>
      </c>
      <c r="H161" s="65">
        <v>244</v>
      </c>
      <c r="I161" s="23">
        <v>283</v>
      </c>
      <c r="J161" s="65">
        <v>372</v>
      </c>
      <c r="K161" s="65">
        <v>377</v>
      </c>
      <c r="L161" s="65">
        <v>456</v>
      </c>
      <c r="M161" s="65">
        <v>462</v>
      </c>
      <c r="N161" s="23">
        <v>505</v>
      </c>
      <c r="O161" s="65">
        <v>503</v>
      </c>
      <c r="P161" s="170">
        <v>588</v>
      </c>
      <c r="Q161" s="171" t="s">
        <v>79</v>
      </c>
      <c r="R161" s="172">
        <v>615</v>
      </c>
      <c r="S161" s="170">
        <v>362</v>
      </c>
      <c r="T161" s="170">
        <v>328</v>
      </c>
      <c r="U161" s="170">
        <v>275</v>
      </c>
      <c r="V161" s="170">
        <v>257</v>
      </c>
      <c r="W161" s="170">
        <v>133</v>
      </c>
      <c r="X161" s="170">
        <v>204</v>
      </c>
      <c r="Y161" s="170">
        <v>237</v>
      </c>
      <c r="Z161" s="170">
        <v>262</v>
      </c>
      <c r="AA161" s="170">
        <v>242</v>
      </c>
      <c r="AB161" s="170">
        <v>241</v>
      </c>
      <c r="AC161" s="170">
        <v>177</v>
      </c>
      <c r="AD161" s="170">
        <v>185</v>
      </c>
      <c r="AE161" s="170">
        <v>165</v>
      </c>
      <c r="AF161" s="170">
        <v>188</v>
      </c>
      <c r="AG161" s="170">
        <v>251</v>
      </c>
      <c r="AH161" s="170">
        <v>255</v>
      </c>
      <c r="AI161" s="170">
        <v>165</v>
      </c>
      <c r="AJ161" s="170">
        <v>212</v>
      </c>
      <c r="AK161" s="170">
        <v>177</v>
      </c>
      <c r="AL161" s="173">
        <v>217</v>
      </c>
      <c r="AM161" s="125"/>
      <c r="AN161" s="173">
        <v>53</v>
      </c>
      <c r="AO161" s="169" t="s">
        <v>78</v>
      </c>
      <c r="AP161" s="125"/>
      <c r="AQ161" s="174">
        <v>100</v>
      </c>
      <c r="AR161" s="125"/>
      <c r="AS161" s="19">
        <f t="shared" si="72"/>
        <v>153</v>
      </c>
      <c r="AT161" s="173">
        <v>153</v>
      </c>
      <c r="AU161" s="175">
        <v>175</v>
      </c>
      <c r="AV161" s="175">
        <v>207</v>
      </c>
      <c r="AW161" s="175">
        <v>270</v>
      </c>
      <c r="AX161" s="175">
        <v>330</v>
      </c>
      <c r="AY161" s="175">
        <v>336</v>
      </c>
      <c r="AZ161" s="175">
        <v>325</v>
      </c>
      <c r="BA161" s="170"/>
      <c r="BB161" s="170"/>
      <c r="BC161" s="170"/>
      <c r="BD161" s="170"/>
      <c r="BE161" s="170"/>
      <c r="BF161" s="170"/>
      <c r="BG161" s="170"/>
      <c r="BH161" s="170"/>
      <c r="BI161" s="170"/>
      <c r="BJ161" s="170"/>
      <c r="BK161" s="170"/>
      <c r="BL161" s="170"/>
      <c r="BM161" s="170"/>
      <c r="BN161" s="170"/>
      <c r="BO161" s="170"/>
      <c r="BP161" s="170"/>
      <c r="BQ161" s="170"/>
      <c r="BR161" s="170"/>
      <c r="BS161" s="170"/>
    </row>
    <row r="162" spans="1:71" ht="15" x14ac:dyDescent="0.25">
      <c r="A162" s="169" t="s">
        <v>80</v>
      </c>
      <c r="B162" s="162" t="s">
        <v>81</v>
      </c>
      <c r="C162" s="65">
        <v>172</v>
      </c>
      <c r="D162" s="163" t="s">
        <v>81</v>
      </c>
      <c r="E162" s="65">
        <v>273</v>
      </c>
      <c r="F162" s="65">
        <v>244</v>
      </c>
      <c r="G162" s="65">
        <v>478</v>
      </c>
      <c r="H162" s="65">
        <v>526</v>
      </c>
      <c r="I162" s="23">
        <v>472</v>
      </c>
      <c r="J162" s="65">
        <v>462</v>
      </c>
      <c r="K162" s="65">
        <v>473</v>
      </c>
      <c r="L162" s="65">
        <v>581</v>
      </c>
      <c r="M162" s="65">
        <v>570</v>
      </c>
      <c r="N162" s="23">
        <v>702</v>
      </c>
      <c r="O162" s="65">
        <v>644</v>
      </c>
      <c r="P162" s="170">
        <v>677</v>
      </c>
      <c r="Q162" s="176" t="s">
        <v>81</v>
      </c>
      <c r="R162" s="172">
        <v>822</v>
      </c>
      <c r="S162" s="170">
        <v>957</v>
      </c>
      <c r="T162" s="170">
        <v>1220</v>
      </c>
      <c r="U162" s="170">
        <v>973</v>
      </c>
      <c r="V162" s="170">
        <v>1026</v>
      </c>
      <c r="W162" s="170">
        <v>829</v>
      </c>
      <c r="X162" s="170">
        <v>935</v>
      </c>
      <c r="Y162" s="170">
        <v>983</v>
      </c>
      <c r="Z162" s="170">
        <v>984</v>
      </c>
      <c r="AA162" s="170">
        <v>991</v>
      </c>
      <c r="AB162" s="170">
        <v>848</v>
      </c>
      <c r="AC162" s="170">
        <v>792</v>
      </c>
      <c r="AD162" s="170">
        <v>921</v>
      </c>
      <c r="AE162" s="170">
        <v>974</v>
      </c>
      <c r="AF162" s="170">
        <v>1186</v>
      </c>
      <c r="AG162" s="170">
        <v>1160</v>
      </c>
      <c r="AH162" s="170">
        <v>1194</v>
      </c>
      <c r="AI162" s="170">
        <v>1403</v>
      </c>
      <c r="AJ162" s="170">
        <v>1513</v>
      </c>
      <c r="AK162" s="170">
        <v>1597</v>
      </c>
      <c r="AL162" s="173">
        <v>1719</v>
      </c>
      <c r="AM162" s="125"/>
      <c r="AN162" s="173">
        <v>523</v>
      </c>
      <c r="AO162" s="169" t="s">
        <v>80</v>
      </c>
      <c r="AP162" s="125"/>
      <c r="AQ162" s="174">
        <v>1027</v>
      </c>
      <c r="AR162" s="125"/>
      <c r="AS162" s="19">
        <f t="shared" si="72"/>
        <v>1550</v>
      </c>
      <c r="AT162" s="173">
        <v>1542</v>
      </c>
      <c r="AU162" s="175">
        <v>1466</v>
      </c>
      <c r="AV162" s="173">
        <v>1404</v>
      </c>
      <c r="AW162" s="173">
        <v>1259</v>
      </c>
      <c r="AX162" s="173">
        <v>1438</v>
      </c>
      <c r="AY162" s="173">
        <v>1446</v>
      </c>
      <c r="AZ162" s="173">
        <v>1350</v>
      </c>
      <c r="BA162" s="170"/>
      <c r="BB162" s="170"/>
      <c r="BC162" s="170"/>
      <c r="BD162" s="170"/>
      <c r="BE162" s="170"/>
      <c r="BF162" s="170"/>
      <c r="BG162" s="170"/>
      <c r="BH162" s="170"/>
      <c r="BI162" s="170"/>
      <c r="BJ162" s="170"/>
      <c r="BK162" s="170"/>
      <c r="BL162" s="170"/>
      <c r="BM162" s="170"/>
      <c r="BN162" s="170"/>
      <c r="BO162" s="170"/>
      <c r="BP162" s="170"/>
      <c r="BQ162" s="170"/>
      <c r="BR162" s="170"/>
      <c r="BS162" s="170"/>
    </row>
    <row r="163" spans="1:71" ht="15" x14ac:dyDescent="0.25">
      <c r="A163" s="169" t="s">
        <v>82</v>
      </c>
      <c r="B163" s="162" t="s">
        <v>83</v>
      </c>
      <c r="C163" s="65">
        <v>151</v>
      </c>
      <c r="D163" s="163" t="s">
        <v>83</v>
      </c>
      <c r="E163" s="65">
        <v>288</v>
      </c>
      <c r="F163" s="65">
        <v>323</v>
      </c>
      <c r="G163" s="65">
        <v>578</v>
      </c>
      <c r="H163" s="65">
        <v>432</v>
      </c>
      <c r="I163" s="23">
        <v>379</v>
      </c>
      <c r="J163" s="65">
        <v>339</v>
      </c>
      <c r="K163" s="65">
        <v>289</v>
      </c>
      <c r="L163" s="65">
        <v>331</v>
      </c>
      <c r="M163" s="65">
        <v>403</v>
      </c>
      <c r="N163" s="23">
        <v>364</v>
      </c>
      <c r="O163" s="65">
        <v>492</v>
      </c>
      <c r="P163" s="170">
        <v>479</v>
      </c>
      <c r="Q163" s="177" t="s">
        <v>83</v>
      </c>
      <c r="R163" s="172">
        <v>448</v>
      </c>
      <c r="S163" s="170">
        <v>478</v>
      </c>
      <c r="T163" s="170">
        <v>612</v>
      </c>
      <c r="U163" s="170">
        <v>780</v>
      </c>
      <c r="V163" s="170">
        <v>905</v>
      </c>
      <c r="W163" s="170">
        <v>971</v>
      </c>
      <c r="X163" s="170">
        <v>858</v>
      </c>
      <c r="Y163" s="170">
        <v>781</v>
      </c>
      <c r="Z163" s="170">
        <v>812</v>
      </c>
      <c r="AA163" s="170">
        <v>930</v>
      </c>
      <c r="AB163" s="170">
        <v>987</v>
      </c>
      <c r="AC163" s="170">
        <v>1213</v>
      </c>
      <c r="AD163" s="170">
        <v>1246</v>
      </c>
      <c r="AE163" s="170">
        <v>1317</v>
      </c>
      <c r="AF163" s="170">
        <v>1016</v>
      </c>
      <c r="AG163" s="170">
        <v>1049</v>
      </c>
      <c r="AH163" s="170">
        <v>1039</v>
      </c>
      <c r="AI163" s="170">
        <v>558</v>
      </c>
      <c r="AJ163" s="170">
        <v>516</v>
      </c>
      <c r="AK163" s="170">
        <v>544</v>
      </c>
      <c r="AL163" s="173">
        <v>551</v>
      </c>
      <c r="AM163" s="125"/>
      <c r="AN163" s="173">
        <v>219</v>
      </c>
      <c r="AO163" s="169" t="s">
        <v>82</v>
      </c>
      <c r="AP163" s="125"/>
      <c r="AQ163" s="174">
        <v>454</v>
      </c>
      <c r="AR163" s="125"/>
      <c r="AS163" s="19">
        <f t="shared" si="72"/>
        <v>673</v>
      </c>
      <c r="AT163" s="173">
        <v>615</v>
      </c>
      <c r="AU163" s="175">
        <v>743</v>
      </c>
      <c r="AV163" s="175">
        <v>658</v>
      </c>
      <c r="AW163" s="175">
        <v>587</v>
      </c>
      <c r="AX163" s="175">
        <v>580</v>
      </c>
      <c r="AY163" s="175">
        <v>566</v>
      </c>
      <c r="AZ163" s="175">
        <v>819</v>
      </c>
      <c r="BA163" s="170"/>
      <c r="BB163" s="170"/>
      <c r="BC163" s="170"/>
      <c r="BD163" s="170"/>
      <c r="BE163" s="170"/>
      <c r="BF163" s="170"/>
      <c r="BG163" s="170"/>
      <c r="BH163" s="170"/>
      <c r="BI163" s="170"/>
      <c r="BJ163" s="170"/>
      <c r="BK163" s="170"/>
      <c r="BL163" s="170"/>
      <c r="BM163" s="170"/>
      <c r="BN163" s="170"/>
      <c r="BO163" s="170"/>
      <c r="BP163" s="170"/>
      <c r="BQ163" s="170"/>
      <c r="BR163" s="170"/>
      <c r="BS163" s="170"/>
    </row>
    <row r="164" spans="1:71" s="179" customFormat="1" ht="15" x14ac:dyDescent="0.25">
      <c r="A164" s="169" t="s">
        <v>84</v>
      </c>
      <c r="B164" s="162" t="s">
        <v>85</v>
      </c>
      <c r="C164" s="65">
        <v>9</v>
      </c>
      <c r="D164" s="163" t="s">
        <v>85</v>
      </c>
      <c r="E164" s="65">
        <v>8</v>
      </c>
      <c r="F164" s="65">
        <v>44</v>
      </c>
      <c r="G164" s="65">
        <v>67</v>
      </c>
      <c r="H164" s="65">
        <v>63</v>
      </c>
      <c r="I164" s="23">
        <v>26</v>
      </c>
      <c r="J164" s="65">
        <v>26</v>
      </c>
      <c r="K164" s="65">
        <v>54</v>
      </c>
      <c r="L164" s="65">
        <v>91</v>
      </c>
      <c r="M164" s="65">
        <v>54</v>
      </c>
      <c r="N164" s="23">
        <v>73</v>
      </c>
      <c r="O164" s="65">
        <v>50</v>
      </c>
      <c r="P164" s="170">
        <v>18</v>
      </c>
      <c r="Q164" s="178" t="s">
        <v>85</v>
      </c>
      <c r="R164" s="172">
        <v>40</v>
      </c>
      <c r="S164" s="170">
        <v>66</v>
      </c>
      <c r="T164" s="170">
        <v>73</v>
      </c>
      <c r="U164" s="170">
        <v>139</v>
      </c>
      <c r="V164" s="170">
        <v>52</v>
      </c>
      <c r="W164" s="170">
        <v>94</v>
      </c>
      <c r="X164" s="170">
        <v>106</v>
      </c>
      <c r="Y164" s="170">
        <v>53</v>
      </c>
      <c r="Z164" s="170">
        <v>68</v>
      </c>
      <c r="AA164" s="170">
        <v>119</v>
      </c>
      <c r="AB164" s="170">
        <v>110</v>
      </c>
      <c r="AC164" s="170">
        <v>131</v>
      </c>
      <c r="AD164" s="170">
        <v>142</v>
      </c>
      <c r="AE164" s="170">
        <v>176</v>
      </c>
      <c r="AF164" s="170">
        <v>138</v>
      </c>
      <c r="AG164" s="170">
        <v>195</v>
      </c>
      <c r="AH164" s="170">
        <v>127</v>
      </c>
      <c r="AI164" s="170">
        <v>51</v>
      </c>
      <c r="AJ164" s="170">
        <v>39</v>
      </c>
      <c r="AK164" s="170">
        <v>50</v>
      </c>
      <c r="AL164" s="173">
        <v>14</v>
      </c>
      <c r="AM164" s="125"/>
      <c r="AN164" s="173">
        <v>9</v>
      </c>
      <c r="AO164" s="169" t="s">
        <v>84</v>
      </c>
      <c r="AP164" s="125"/>
      <c r="AQ164" s="174">
        <v>15</v>
      </c>
      <c r="AR164" s="125"/>
      <c r="AS164" s="19">
        <f t="shared" si="72"/>
        <v>24</v>
      </c>
      <c r="AT164" s="173">
        <v>32</v>
      </c>
      <c r="AU164" s="175">
        <v>44</v>
      </c>
      <c r="AV164" s="175">
        <v>58</v>
      </c>
      <c r="AW164" s="175">
        <v>61</v>
      </c>
      <c r="AX164" s="175">
        <v>34</v>
      </c>
      <c r="AY164" s="175">
        <v>70</v>
      </c>
      <c r="AZ164" s="175">
        <v>37</v>
      </c>
      <c r="BA164" s="170"/>
      <c r="BB164" s="170"/>
      <c r="BC164" s="170"/>
      <c r="BD164" s="170"/>
      <c r="BE164" s="170"/>
      <c r="BF164" s="170"/>
      <c r="BG164" s="170"/>
      <c r="BH164" s="170"/>
      <c r="BI164" s="170"/>
      <c r="BJ164" s="170"/>
      <c r="BK164" s="170"/>
      <c r="BL164" s="170"/>
      <c r="BM164" s="170"/>
      <c r="BN164" s="170"/>
      <c r="BO164" s="170"/>
      <c r="BP164" s="170"/>
      <c r="BQ164" s="170"/>
      <c r="BR164" s="170"/>
      <c r="BS164" s="170"/>
    </row>
    <row r="165" spans="1:71" ht="15" x14ac:dyDescent="0.25">
      <c r="A165" s="169" t="s">
        <v>86</v>
      </c>
      <c r="B165" s="162" t="s">
        <v>87</v>
      </c>
      <c r="C165" s="65">
        <v>65</v>
      </c>
      <c r="D165" s="163" t="s">
        <v>87</v>
      </c>
      <c r="E165" s="65">
        <v>36</v>
      </c>
      <c r="F165" s="65">
        <v>83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23">
        <v>0</v>
      </c>
      <c r="O165" s="65">
        <v>0</v>
      </c>
      <c r="P165" s="172">
        <v>0</v>
      </c>
      <c r="Q165" s="180" t="s">
        <v>87</v>
      </c>
      <c r="R165" s="181">
        <v>0</v>
      </c>
      <c r="S165" s="170">
        <v>0</v>
      </c>
      <c r="T165" s="170">
        <v>0</v>
      </c>
      <c r="U165" s="170">
        <v>1</v>
      </c>
      <c r="V165" s="170">
        <v>0</v>
      </c>
      <c r="W165" s="170">
        <v>0</v>
      </c>
      <c r="X165" s="170">
        <v>0</v>
      </c>
      <c r="Y165" s="170">
        <v>0</v>
      </c>
      <c r="Z165" s="170">
        <v>0</v>
      </c>
      <c r="AA165" s="170">
        <v>0</v>
      </c>
      <c r="AB165" s="170">
        <v>0</v>
      </c>
      <c r="AC165" s="170">
        <v>0</v>
      </c>
      <c r="AD165" s="170">
        <v>0</v>
      </c>
      <c r="AE165" s="170">
        <v>0</v>
      </c>
      <c r="AF165" s="170">
        <v>0</v>
      </c>
      <c r="AG165" s="170">
        <v>0</v>
      </c>
      <c r="AH165" s="170">
        <v>0</v>
      </c>
      <c r="AI165" s="170">
        <v>0</v>
      </c>
      <c r="AJ165" s="170">
        <v>0</v>
      </c>
      <c r="AK165" s="170">
        <v>0</v>
      </c>
      <c r="AL165" s="170">
        <v>0</v>
      </c>
      <c r="AM165" s="125"/>
      <c r="AN165" s="173">
        <v>0</v>
      </c>
      <c r="AO165" s="169" t="s">
        <v>86</v>
      </c>
      <c r="AP165" s="125"/>
      <c r="AQ165" s="174">
        <v>0</v>
      </c>
      <c r="AR165" s="125"/>
      <c r="AS165" s="19">
        <f t="shared" si="72"/>
        <v>0</v>
      </c>
      <c r="AT165" s="173">
        <v>0</v>
      </c>
      <c r="AU165" s="175">
        <v>0</v>
      </c>
      <c r="AV165" s="175">
        <v>0</v>
      </c>
      <c r="AW165" s="175">
        <v>0</v>
      </c>
      <c r="AX165" s="175">
        <v>0</v>
      </c>
      <c r="AY165" s="175">
        <v>0</v>
      </c>
      <c r="AZ165" s="175">
        <v>0</v>
      </c>
      <c r="BA165" s="170"/>
      <c r="BB165" s="170"/>
      <c r="BC165" s="170"/>
      <c r="BD165" s="170"/>
      <c r="BE165" s="170"/>
      <c r="BF165" s="170"/>
      <c r="BG165" s="170"/>
      <c r="BH165" s="170"/>
      <c r="BI165" s="170"/>
      <c r="BJ165" s="170"/>
      <c r="BK165" s="170"/>
      <c r="BL165" s="170"/>
      <c r="BM165" s="170"/>
      <c r="BN165" s="170"/>
      <c r="BO165" s="170"/>
      <c r="BP165" s="170"/>
      <c r="BQ165" s="170"/>
      <c r="BR165" s="170"/>
      <c r="BS165" s="170"/>
    </row>
    <row r="166" spans="1:71" x14ac:dyDescent="0.25">
      <c r="A166" s="182" t="s">
        <v>20</v>
      </c>
      <c r="B166" s="183"/>
      <c r="C166" s="56">
        <f>SUM(C160:C165)</f>
        <v>525</v>
      </c>
      <c r="D166" s="184"/>
      <c r="E166" s="56">
        <f t="shared" ref="E166:P166" si="73">SUM(E160:E165)</f>
        <v>707</v>
      </c>
      <c r="F166" s="56">
        <f t="shared" si="73"/>
        <v>801</v>
      </c>
      <c r="G166" s="56">
        <f t="shared" si="73"/>
        <v>1264</v>
      </c>
      <c r="H166" s="56">
        <f t="shared" si="73"/>
        <v>1287</v>
      </c>
      <c r="I166" s="56">
        <f t="shared" si="73"/>
        <v>1192</v>
      </c>
      <c r="J166" s="56">
        <f t="shared" si="73"/>
        <v>1250</v>
      </c>
      <c r="K166" s="56">
        <f t="shared" si="73"/>
        <v>1260</v>
      </c>
      <c r="L166" s="56">
        <f t="shared" si="73"/>
        <v>1539</v>
      </c>
      <c r="M166" s="56">
        <f t="shared" si="73"/>
        <v>1554</v>
      </c>
      <c r="N166" s="56">
        <f t="shared" si="73"/>
        <v>1728</v>
      </c>
      <c r="O166" s="56">
        <f t="shared" si="73"/>
        <v>1729</v>
      </c>
      <c r="P166" s="56">
        <f t="shared" si="73"/>
        <v>1838</v>
      </c>
      <c r="Q166" s="185"/>
      <c r="R166" s="56">
        <f t="shared" ref="R166:AL166" si="74">SUM(R160:R165)</f>
        <v>2000</v>
      </c>
      <c r="S166" s="56">
        <f t="shared" si="74"/>
        <v>1886</v>
      </c>
      <c r="T166" s="56">
        <f t="shared" si="74"/>
        <v>2276</v>
      </c>
      <c r="U166" s="56">
        <f t="shared" si="74"/>
        <v>2210</v>
      </c>
      <c r="V166" s="56">
        <f t="shared" si="74"/>
        <v>2264</v>
      </c>
      <c r="W166" s="56">
        <f t="shared" si="74"/>
        <v>2065</v>
      </c>
      <c r="X166" s="56">
        <f t="shared" si="74"/>
        <v>2142</v>
      </c>
      <c r="Y166" s="56">
        <f t="shared" si="74"/>
        <v>2073</v>
      </c>
      <c r="Z166" s="56">
        <f t="shared" si="74"/>
        <v>2171</v>
      </c>
      <c r="AA166" s="56">
        <f t="shared" si="74"/>
        <v>2317</v>
      </c>
      <c r="AB166" s="56">
        <f t="shared" si="74"/>
        <v>2208</v>
      </c>
      <c r="AC166" s="56">
        <f t="shared" si="74"/>
        <v>2330</v>
      </c>
      <c r="AD166" s="56">
        <f t="shared" si="74"/>
        <v>2513</v>
      </c>
      <c r="AE166" s="56">
        <f t="shared" si="74"/>
        <v>2656</v>
      </c>
      <c r="AF166" s="56">
        <f t="shared" si="74"/>
        <v>2552</v>
      </c>
      <c r="AG166" s="56">
        <f t="shared" si="74"/>
        <v>2682</v>
      </c>
      <c r="AH166" s="56">
        <f t="shared" si="74"/>
        <v>2637</v>
      </c>
      <c r="AI166" s="56">
        <f t="shared" si="74"/>
        <v>2192</v>
      </c>
      <c r="AJ166" s="56">
        <f t="shared" si="74"/>
        <v>2306</v>
      </c>
      <c r="AK166" s="56">
        <f t="shared" si="74"/>
        <v>2394</v>
      </c>
      <c r="AL166" s="56">
        <f t="shared" si="74"/>
        <v>2518</v>
      </c>
      <c r="AM166" s="116"/>
      <c r="AN166" s="56">
        <f>SUM(AN160:AN165)</f>
        <v>814</v>
      </c>
      <c r="AO166" s="182" t="s">
        <v>20</v>
      </c>
      <c r="AP166" s="116"/>
      <c r="AQ166" s="56">
        <f>SUM(AQ160:AQ165)</f>
        <v>1618</v>
      </c>
      <c r="AR166" s="116"/>
      <c r="AS166" s="56">
        <f t="shared" ref="AS166:BS166" si="75">SUM(AS160:AS165)</f>
        <v>2432</v>
      </c>
      <c r="AT166" s="56">
        <f t="shared" si="75"/>
        <v>2366</v>
      </c>
      <c r="AU166" s="56">
        <f t="shared" si="75"/>
        <v>2462</v>
      </c>
      <c r="AV166" s="56">
        <f t="shared" si="75"/>
        <v>2359</v>
      </c>
      <c r="AW166" s="56">
        <f t="shared" si="75"/>
        <v>2215</v>
      </c>
      <c r="AX166" s="56">
        <f t="shared" si="75"/>
        <v>2426</v>
      </c>
      <c r="AY166" s="56">
        <f t="shared" si="75"/>
        <v>2448</v>
      </c>
      <c r="AZ166" s="56">
        <f t="shared" si="75"/>
        <v>2564</v>
      </c>
      <c r="BA166" s="56">
        <f t="shared" si="75"/>
        <v>0</v>
      </c>
      <c r="BB166" s="56">
        <f t="shared" si="75"/>
        <v>0</v>
      </c>
      <c r="BC166" s="56">
        <f t="shared" si="75"/>
        <v>0</v>
      </c>
      <c r="BD166" s="56">
        <f t="shared" si="75"/>
        <v>0</v>
      </c>
      <c r="BE166" s="56">
        <f t="shared" si="75"/>
        <v>0</v>
      </c>
      <c r="BF166" s="56">
        <f t="shared" si="75"/>
        <v>0</v>
      </c>
      <c r="BG166" s="56">
        <f t="shared" si="75"/>
        <v>0</v>
      </c>
      <c r="BH166" s="56">
        <f t="shared" si="75"/>
        <v>0</v>
      </c>
      <c r="BI166" s="56">
        <f t="shared" si="75"/>
        <v>0</v>
      </c>
      <c r="BJ166" s="56">
        <f t="shared" si="75"/>
        <v>0</v>
      </c>
      <c r="BK166" s="56">
        <f t="shared" si="75"/>
        <v>0</v>
      </c>
      <c r="BL166" s="56">
        <f t="shared" si="75"/>
        <v>0</v>
      </c>
      <c r="BM166" s="56">
        <f t="shared" si="75"/>
        <v>0</v>
      </c>
      <c r="BN166" s="56">
        <f t="shared" si="75"/>
        <v>0</v>
      </c>
      <c r="BO166" s="56">
        <f t="shared" si="75"/>
        <v>0</v>
      </c>
      <c r="BP166" s="56">
        <f t="shared" si="75"/>
        <v>0</v>
      </c>
      <c r="BQ166" s="56">
        <f t="shared" si="75"/>
        <v>0</v>
      </c>
      <c r="BR166" s="56">
        <f t="shared" si="75"/>
        <v>0</v>
      </c>
      <c r="BS166" s="56">
        <f t="shared" si="75"/>
        <v>0</v>
      </c>
    </row>
    <row r="167" spans="1:71" x14ac:dyDescent="0.25">
      <c r="A167" s="57"/>
      <c r="B167" s="69"/>
      <c r="C167" s="69"/>
      <c r="D167" s="69"/>
      <c r="E167" s="69"/>
      <c r="F167" s="69"/>
      <c r="G167" s="69"/>
      <c r="H167" s="70"/>
      <c r="I167" s="70"/>
      <c r="J167" s="69"/>
      <c r="K167" s="69"/>
      <c r="L167" s="69"/>
      <c r="M167" s="69"/>
      <c r="N167" s="69"/>
      <c r="O167" s="70"/>
      <c r="P167" s="69"/>
      <c r="Q167" s="69"/>
      <c r="R167" s="70"/>
      <c r="S167" s="70"/>
      <c r="T167" s="70"/>
      <c r="U167" s="69"/>
      <c r="V167" s="70"/>
      <c r="W167" s="70"/>
      <c r="X167" s="69"/>
      <c r="Y167" s="69"/>
      <c r="Z167" s="70"/>
      <c r="AA167" s="70"/>
      <c r="AB167" s="69"/>
      <c r="AC167" s="69"/>
      <c r="AD167" s="69"/>
      <c r="AE167" s="69"/>
      <c r="AF167" s="69"/>
      <c r="AG167" s="69"/>
      <c r="AH167" s="69"/>
      <c r="AI167" s="69"/>
      <c r="AJ167" s="70"/>
      <c r="AK167" s="69"/>
      <c r="AL167" s="69"/>
      <c r="AM167" s="69"/>
      <c r="AN167" s="69"/>
      <c r="AO167" s="57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</row>
    <row r="168" spans="1:71" s="45" customFormat="1" hidden="1" x14ac:dyDescent="0.25">
      <c r="A168" s="87" t="s">
        <v>88</v>
      </c>
      <c r="B168" s="186"/>
      <c r="C168" s="44">
        <f>$C$10</f>
        <v>44531</v>
      </c>
      <c r="D168" s="186"/>
      <c r="E168" s="44" t="e">
        <f ca="1">$E$10</f>
        <v>#NAME?</v>
      </c>
      <c r="F168" s="44" t="e">
        <f ca="1">$F$10</f>
        <v>#NAME?</v>
      </c>
      <c r="G168" s="44" t="e">
        <f ca="1">$G$10</f>
        <v>#NAME?</v>
      </c>
      <c r="H168" s="44" t="e">
        <f ca="1">$H$10</f>
        <v>#NAME?</v>
      </c>
      <c r="I168" s="44" t="e">
        <f ca="1">$I$10</f>
        <v>#NAME?</v>
      </c>
      <c r="J168" s="44" t="e">
        <f ca="1">$J$10</f>
        <v>#NAME?</v>
      </c>
      <c r="K168" s="44" t="e">
        <f ca="1">$K$10</f>
        <v>#NAME?</v>
      </c>
      <c r="L168" s="44" t="e">
        <f ca="1">$L$10</f>
        <v>#NAME?</v>
      </c>
      <c r="M168" s="44" t="e">
        <f ca="1">$M$10</f>
        <v>#NAME?</v>
      </c>
      <c r="N168" s="44" t="e">
        <f ca="1">$N$10</f>
        <v>#NAME?</v>
      </c>
      <c r="O168" s="44" t="e">
        <f ca="1">$O$10</f>
        <v>#NAME?</v>
      </c>
      <c r="P168" s="44" t="e">
        <f ca="1">$P$10</f>
        <v>#NAME?</v>
      </c>
      <c r="Q168" s="186"/>
      <c r="R168" s="44" t="e">
        <f t="shared" ref="R168:AK168" ca="1" si="76">R10</f>
        <v>#NAME?</v>
      </c>
      <c r="S168" s="44" t="e">
        <f t="shared" ca="1" si="76"/>
        <v>#NAME?</v>
      </c>
      <c r="T168" s="44" t="e">
        <f t="shared" ca="1" si="76"/>
        <v>#NAME?</v>
      </c>
      <c r="U168" s="44" t="e">
        <f t="shared" ca="1" si="76"/>
        <v>#NAME?</v>
      </c>
      <c r="V168" s="44" t="e">
        <f t="shared" ca="1" si="76"/>
        <v>#NAME?</v>
      </c>
      <c r="W168" s="44" t="e">
        <f t="shared" ca="1" si="76"/>
        <v>#NAME?</v>
      </c>
      <c r="X168" s="44" t="e">
        <f t="shared" ca="1" si="76"/>
        <v>#NAME?</v>
      </c>
      <c r="Y168" s="44" t="e">
        <f t="shared" ca="1" si="76"/>
        <v>#NAME?</v>
      </c>
      <c r="Z168" s="44" t="e">
        <f t="shared" ca="1" si="76"/>
        <v>#NAME?</v>
      </c>
      <c r="AA168" s="44" t="e">
        <f t="shared" ca="1" si="76"/>
        <v>#NAME?</v>
      </c>
      <c r="AB168" s="44" t="e">
        <f t="shared" ca="1" si="76"/>
        <v>#NAME?</v>
      </c>
      <c r="AC168" s="44" t="e">
        <f t="shared" ca="1" si="76"/>
        <v>#NAME?</v>
      </c>
      <c r="AD168" s="44" t="e">
        <f t="shared" ca="1" si="76"/>
        <v>#NAME?</v>
      </c>
      <c r="AE168" s="44" t="e">
        <f t="shared" ca="1" si="76"/>
        <v>#NAME?</v>
      </c>
      <c r="AF168" s="44" t="e">
        <f t="shared" ca="1" si="76"/>
        <v>#NAME?</v>
      </c>
      <c r="AG168" s="44" t="e">
        <f t="shared" ca="1" si="76"/>
        <v>#NAME?</v>
      </c>
      <c r="AH168" s="44" t="e">
        <f t="shared" ca="1" si="76"/>
        <v>#NAME?</v>
      </c>
      <c r="AI168" s="44" t="e">
        <f t="shared" ca="1" si="76"/>
        <v>#NAME?</v>
      </c>
      <c r="AJ168" s="44" t="e">
        <f t="shared" ca="1" si="76"/>
        <v>#NAME?</v>
      </c>
      <c r="AK168" s="44" t="e">
        <f t="shared" ca="1" si="76"/>
        <v>#NAME?</v>
      </c>
      <c r="AL168" s="44" t="e">
        <f ca="1">AL$10</f>
        <v>#NAME?</v>
      </c>
      <c r="AM168" s="89"/>
      <c r="AN168" s="44" t="str">
        <f>AN$10</f>
        <v>1-10-out-24</v>
      </c>
      <c r="AO168" s="87" t="s">
        <v>89</v>
      </c>
      <c r="AP168" s="89"/>
      <c r="AQ168" s="44" t="str">
        <f>AQ$10</f>
        <v>11-31-out-24</v>
      </c>
      <c r="AR168" s="89"/>
      <c r="AS168" s="44" t="e">
        <f ca="1">AS$10</f>
        <v>#NAME?</v>
      </c>
      <c r="AT168" s="44" t="e">
        <f t="shared" ref="AT168:BS168" ca="1" si="77">AT10</f>
        <v>#NAME?</v>
      </c>
      <c r="AU168" s="44" t="e">
        <f t="shared" ca="1" si="77"/>
        <v>#NAME?</v>
      </c>
      <c r="AV168" s="44" t="e">
        <f t="shared" ca="1" si="77"/>
        <v>#NAME?</v>
      </c>
      <c r="AW168" s="44" t="e">
        <f t="shared" ca="1" si="77"/>
        <v>#NAME?</v>
      </c>
      <c r="AX168" s="44" t="e">
        <f t="shared" ca="1" si="77"/>
        <v>#NAME?</v>
      </c>
      <c r="AY168" s="44" t="e">
        <f t="shared" ca="1" si="77"/>
        <v>#NAME?</v>
      </c>
      <c r="AZ168" s="44" t="e">
        <f t="shared" ca="1" si="77"/>
        <v>#NAME?</v>
      </c>
      <c r="BA168" s="44" t="e">
        <f t="shared" ca="1" si="77"/>
        <v>#NAME?</v>
      </c>
      <c r="BB168" s="44" t="e">
        <f t="shared" ca="1" si="77"/>
        <v>#NAME?</v>
      </c>
      <c r="BC168" s="44" t="e">
        <f t="shared" ca="1" si="77"/>
        <v>#NAME?</v>
      </c>
      <c r="BD168" s="44" t="e">
        <f t="shared" ca="1" si="77"/>
        <v>#NAME?</v>
      </c>
      <c r="BE168" s="44" t="e">
        <f t="shared" ca="1" si="77"/>
        <v>#NAME?</v>
      </c>
      <c r="BF168" s="44" t="e">
        <f t="shared" ca="1" si="77"/>
        <v>#NAME?</v>
      </c>
      <c r="BG168" s="44" t="e">
        <f t="shared" ca="1" si="77"/>
        <v>#NAME?</v>
      </c>
      <c r="BH168" s="44" t="e">
        <f t="shared" ca="1" si="77"/>
        <v>#NAME?</v>
      </c>
      <c r="BI168" s="44" t="e">
        <f t="shared" ca="1" si="77"/>
        <v>#NAME?</v>
      </c>
      <c r="BJ168" s="44" t="e">
        <f t="shared" ca="1" si="77"/>
        <v>#NAME?</v>
      </c>
      <c r="BK168" s="44" t="e">
        <f t="shared" ca="1" si="77"/>
        <v>#NAME?</v>
      </c>
      <c r="BL168" s="44" t="e">
        <f t="shared" ca="1" si="77"/>
        <v>#NAME?</v>
      </c>
      <c r="BM168" s="44" t="e">
        <f t="shared" ca="1" si="77"/>
        <v>#NAME?</v>
      </c>
      <c r="BN168" s="44" t="e">
        <f t="shared" ca="1" si="77"/>
        <v>#NAME?</v>
      </c>
      <c r="BO168" s="44" t="e">
        <f t="shared" ca="1" si="77"/>
        <v>#NAME?</v>
      </c>
      <c r="BP168" s="44" t="e">
        <f t="shared" ca="1" si="77"/>
        <v>#NAME?</v>
      </c>
      <c r="BQ168" s="44" t="e">
        <f t="shared" ca="1" si="77"/>
        <v>#NAME?</v>
      </c>
      <c r="BR168" s="44" t="e">
        <f t="shared" ca="1" si="77"/>
        <v>#NAME?</v>
      </c>
      <c r="BS168" s="44" t="e">
        <f t="shared" ca="1" si="77"/>
        <v>#NAME?</v>
      </c>
    </row>
    <row r="169" spans="1:71" ht="14.25" hidden="1" x14ac:dyDescent="0.2">
      <c r="A169" s="90" t="s">
        <v>90</v>
      </c>
      <c r="B169" s="187"/>
      <c r="C169" s="49">
        <v>40</v>
      </c>
      <c r="D169" s="188"/>
      <c r="E169" s="49">
        <v>185</v>
      </c>
      <c r="F169" s="49">
        <v>50</v>
      </c>
      <c r="G169" s="49">
        <v>490</v>
      </c>
      <c r="H169" s="49">
        <v>481</v>
      </c>
      <c r="I169" s="49">
        <v>662</v>
      </c>
      <c r="J169" s="49">
        <v>716</v>
      </c>
      <c r="K169" s="49">
        <v>737</v>
      </c>
      <c r="L169" s="49">
        <v>617</v>
      </c>
      <c r="M169" s="49">
        <v>681</v>
      </c>
      <c r="N169" s="76">
        <v>694</v>
      </c>
      <c r="O169" s="49">
        <v>605</v>
      </c>
      <c r="P169" s="76">
        <v>815</v>
      </c>
      <c r="Q169" s="188"/>
      <c r="R169" s="82">
        <v>925</v>
      </c>
      <c r="S169" s="76">
        <v>904</v>
      </c>
      <c r="T169" s="49">
        <v>1041</v>
      </c>
      <c r="U169" s="76">
        <v>898</v>
      </c>
      <c r="V169" s="76">
        <v>961</v>
      </c>
      <c r="W169" s="49">
        <v>352</v>
      </c>
      <c r="X169" s="76">
        <v>1056</v>
      </c>
      <c r="Y169" s="76">
        <v>1023</v>
      </c>
      <c r="Z169" s="76">
        <v>973</v>
      </c>
      <c r="AA169" s="49">
        <v>1079</v>
      </c>
      <c r="AB169" s="76">
        <v>967</v>
      </c>
      <c r="AC169" s="49">
        <v>1007</v>
      </c>
      <c r="AD169" s="76">
        <v>961</v>
      </c>
      <c r="AE169" s="76">
        <v>987</v>
      </c>
      <c r="AF169" s="49">
        <v>925</v>
      </c>
      <c r="AG169" s="76">
        <v>978</v>
      </c>
      <c r="AH169" s="76">
        <v>976</v>
      </c>
      <c r="AI169" s="76">
        <v>966</v>
      </c>
      <c r="AJ169" s="76">
        <v>979</v>
      </c>
      <c r="AK169" s="49">
        <v>999</v>
      </c>
      <c r="AL169" s="48">
        <v>958</v>
      </c>
      <c r="AM169" s="125"/>
      <c r="AN169" s="189">
        <v>337</v>
      </c>
      <c r="AO169" s="90" t="s">
        <v>90</v>
      </c>
      <c r="AP169" s="125"/>
      <c r="AQ169" s="190">
        <v>636</v>
      </c>
      <c r="AR169" s="125"/>
      <c r="AS169" s="19">
        <f>IF(AQ169="","",(SUM(AQ169,AN169)))</f>
        <v>973</v>
      </c>
      <c r="AT169" s="48">
        <v>885</v>
      </c>
      <c r="AU169" s="48">
        <v>1014</v>
      </c>
      <c r="AV169" s="48">
        <v>1097</v>
      </c>
      <c r="AW169" s="48">
        <v>1084</v>
      </c>
      <c r="AX169" s="48">
        <v>1096</v>
      </c>
      <c r="AY169" s="48">
        <v>1080</v>
      </c>
      <c r="AZ169" s="48">
        <v>1059</v>
      </c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</row>
    <row r="170" spans="1:71" ht="14.25" hidden="1" x14ac:dyDescent="0.2">
      <c r="A170" s="90" t="s">
        <v>91</v>
      </c>
      <c r="B170" s="187"/>
      <c r="C170" s="49">
        <v>187</v>
      </c>
      <c r="D170" s="188"/>
      <c r="E170" s="49">
        <v>113</v>
      </c>
      <c r="F170" s="49">
        <v>338</v>
      </c>
      <c r="G170" s="49">
        <v>58</v>
      </c>
      <c r="H170" s="49">
        <v>59</v>
      </c>
      <c r="I170" s="49">
        <v>36</v>
      </c>
      <c r="J170" s="49">
        <v>50</v>
      </c>
      <c r="K170" s="49">
        <v>46</v>
      </c>
      <c r="L170" s="49">
        <v>223</v>
      </c>
      <c r="M170" s="49">
        <v>235</v>
      </c>
      <c r="N170" s="79">
        <v>325</v>
      </c>
      <c r="O170" s="49">
        <v>349</v>
      </c>
      <c r="P170" s="79">
        <v>367</v>
      </c>
      <c r="Q170" s="188"/>
      <c r="R170" s="82">
        <v>393</v>
      </c>
      <c r="S170" s="76">
        <v>374</v>
      </c>
      <c r="T170" s="49">
        <v>390</v>
      </c>
      <c r="U170" s="79">
        <v>502</v>
      </c>
      <c r="V170" s="76">
        <v>521</v>
      </c>
      <c r="W170" s="49">
        <v>984</v>
      </c>
      <c r="X170" s="79">
        <v>377</v>
      </c>
      <c r="Y170" s="79">
        <v>477</v>
      </c>
      <c r="Z170" s="79">
        <v>570</v>
      </c>
      <c r="AA170" s="49">
        <v>554</v>
      </c>
      <c r="AB170" s="79">
        <v>505</v>
      </c>
      <c r="AC170" s="49">
        <v>600</v>
      </c>
      <c r="AD170" s="79">
        <v>713</v>
      </c>
      <c r="AE170" s="79">
        <v>688</v>
      </c>
      <c r="AF170" s="49">
        <v>702</v>
      </c>
      <c r="AG170" s="79">
        <v>631</v>
      </c>
      <c r="AH170" s="79">
        <v>614</v>
      </c>
      <c r="AI170" s="79">
        <v>517</v>
      </c>
      <c r="AJ170" s="76">
        <v>577</v>
      </c>
      <c r="AK170" s="49">
        <v>617</v>
      </c>
      <c r="AL170" s="53">
        <v>590</v>
      </c>
      <c r="AM170" s="125"/>
      <c r="AN170" s="191">
        <v>192</v>
      </c>
      <c r="AO170" s="90" t="s">
        <v>91</v>
      </c>
      <c r="AP170" s="125"/>
      <c r="AQ170" s="192">
        <v>409</v>
      </c>
      <c r="AR170" s="125"/>
      <c r="AS170" s="19">
        <f>IF(AQ170="","",(SUM(AQ170,AN170)))</f>
        <v>601</v>
      </c>
      <c r="AT170" s="53">
        <v>549</v>
      </c>
      <c r="AU170" s="54">
        <v>606</v>
      </c>
      <c r="AV170" s="54">
        <v>564</v>
      </c>
      <c r="AW170" s="54">
        <v>371</v>
      </c>
      <c r="AX170" s="54">
        <v>600</v>
      </c>
      <c r="AY170" s="54">
        <v>534</v>
      </c>
      <c r="AZ170" s="54">
        <v>490</v>
      </c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</row>
    <row r="171" spans="1:71" hidden="1" x14ac:dyDescent="0.25">
      <c r="A171" s="182" t="s">
        <v>20</v>
      </c>
      <c r="B171" s="183"/>
      <c r="C171" s="56">
        <f>SUM(C169:C170)</f>
        <v>227</v>
      </c>
      <c r="D171" s="184"/>
      <c r="E171" s="56">
        <f t="shared" ref="E171:P171" si="78">SUM(E169:E170)</f>
        <v>298</v>
      </c>
      <c r="F171" s="56">
        <f t="shared" si="78"/>
        <v>388</v>
      </c>
      <c r="G171" s="56">
        <f t="shared" si="78"/>
        <v>548</v>
      </c>
      <c r="H171" s="56">
        <f t="shared" si="78"/>
        <v>540</v>
      </c>
      <c r="I171" s="56">
        <f t="shared" si="78"/>
        <v>698</v>
      </c>
      <c r="J171" s="56">
        <f t="shared" si="78"/>
        <v>766</v>
      </c>
      <c r="K171" s="56">
        <f t="shared" si="78"/>
        <v>783</v>
      </c>
      <c r="L171" s="56">
        <f t="shared" si="78"/>
        <v>840</v>
      </c>
      <c r="M171" s="56">
        <f t="shared" si="78"/>
        <v>916</v>
      </c>
      <c r="N171" s="56">
        <f t="shared" si="78"/>
        <v>1019</v>
      </c>
      <c r="O171" s="56">
        <f t="shared" si="78"/>
        <v>954</v>
      </c>
      <c r="P171" s="56">
        <f t="shared" si="78"/>
        <v>1182</v>
      </c>
      <c r="Q171" s="184"/>
      <c r="R171" s="56">
        <f t="shared" ref="R171:AL171" si="79">SUM(R169:R170)</f>
        <v>1318</v>
      </c>
      <c r="S171" s="56">
        <f t="shared" si="79"/>
        <v>1278</v>
      </c>
      <c r="T171" s="56">
        <f t="shared" si="79"/>
        <v>1431</v>
      </c>
      <c r="U171" s="56">
        <f t="shared" si="79"/>
        <v>1400</v>
      </c>
      <c r="V171" s="56">
        <f t="shared" si="79"/>
        <v>1482</v>
      </c>
      <c r="W171" s="56">
        <f t="shared" si="79"/>
        <v>1336</v>
      </c>
      <c r="X171" s="56">
        <f t="shared" si="79"/>
        <v>1433</v>
      </c>
      <c r="Y171" s="56">
        <f t="shared" si="79"/>
        <v>1500</v>
      </c>
      <c r="Z171" s="56">
        <f t="shared" si="79"/>
        <v>1543</v>
      </c>
      <c r="AA171" s="56">
        <f t="shared" si="79"/>
        <v>1633</v>
      </c>
      <c r="AB171" s="56">
        <f t="shared" si="79"/>
        <v>1472</v>
      </c>
      <c r="AC171" s="56">
        <f t="shared" si="79"/>
        <v>1607</v>
      </c>
      <c r="AD171" s="56">
        <f t="shared" si="79"/>
        <v>1674</v>
      </c>
      <c r="AE171" s="56">
        <f t="shared" si="79"/>
        <v>1675</v>
      </c>
      <c r="AF171" s="56">
        <f t="shared" si="79"/>
        <v>1627</v>
      </c>
      <c r="AG171" s="56">
        <f t="shared" si="79"/>
        <v>1609</v>
      </c>
      <c r="AH171" s="56">
        <f t="shared" si="79"/>
        <v>1590</v>
      </c>
      <c r="AI171" s="56">
        <f t="shared" si="79"/>
        <v>1483</v>
      </c>
      <c r="AJ171" s="56">
        <f t="shared" si="79"/>
        <v>1556</v>
      </c>
      <c r="AK171" s="56">
        <f t="shared" si="79"/>
        <v>1616</v>
      </c>
      <c r="AL171" s="56">
        <f t="shared" si="79"/>
        <v>1548</v>
      </c>
      <c r="AM171" s="116"/>
      <c r="AN171" s="56">
        <f>SUM(AN169:AN170)</f>
        <v>529</v>
      </c>
      <c r="AO171" s="182" t="s">
        <v>20</v>
      </c>
      <c r="AP171" s="116"/>
      <c r="AQ171" s="56">
        <f>SUM(AQ169:AQ170)</f>
        <v>1045</v>
      </c>
      <c r="AR171" s="116"/>
      <c r="AS171" s="56">
        <f t="shared" ref="AS171:BS171" si="80">SUM(AS169:AS170)</f>
        <v>1574</v>
      </c>
      <c r="AT171" s="56">
        <f t="shared" si="80"/>
        <v>1434</v>
      </c>
      <c r="AU171" s="56">
        <f t="shared" si="80"/>
        <v>1620</v>
      </c>
      <c r="AV171" s="56">
        <f t="shared" si="80"/>
        <v>1661</v>
      </c>
      <c r="AW171" s="56">
        <f t="shared" si="80"/>
        <v>1455</v>
      </c>
      <c r="AX171" s="56">
        <f t="shared" si="80"/>
        <v>1696</v>
      </c>
      <c r="AY171" s="56">
        <f t="shared" si="80"/>
        <v>1614</v>
      </c>
      <c r="AZ171" s="56">
        <f t="shared" si="80"/>
        <v>1549</v>
      </c>
      <c r="BA171" s="56">
        <f t="shared" si="80"/>
        <v>0</v>
      </c>
      <c r="BB171" s="56">
        <f t="shared" si="80"/>
        <v>0</v>
      </c>
      <c r="BC171" s="56">
        <f t="shared" si="80"/>
        <v>0</v>
      </c>
      <c r="BD171" s="56">
        <f t="shared" si="80"/>
        <v>0</v>
      </c>
      <c r="BE171" s="56">
        <f t="shared" si="80"/>
        <v>0</v>
      </c>
      <c r="BF171" s="56">
        <f t="shared" si="80"/>
        <v>0</v>
      </c>
      <c r="BG171" s="56">
        <f t="shared" si="80"/>
        <v>0</v>
      </c>
      <c r="BH171" s="56">
        <f t="shared" si="80"/>
        <v>0</v>
      </c>
      <c r="BI171" s="56">
        <f t="shared" si="80"/>
        <v>0</v>
      </c>
      <c r="BJ171" s="56">
        <f t="shared" si="80"/>
        <v>0</v>
      </c>
      <c r="BK171" s="56">
        <f t="shared" si="80"/>
        <v>0</v>
      </c>
      <c r="BL171" s="56">
        <f t="shared" si="80"/>
        <v>0</v>
      </c>
      <c r="BM171" s="56">
        <f t="shared" si="80"/>
        <v>0</v>
      </c>
      <c r="BN171" s="56">
        <f t="shared" si="80"/>
        <v>0</v>
      </c>
      <c r="BO171" s="56">
        <f t="shared" si="80"/>
        <v>0</v>
      </c>
      <c r="BP171" s="56">
        <f t="shared" si="80"/>
        <v>0</v>
      </c>
      <c r="BQ171" s="56">
        <f t="shared" si="80"/>
        <v>0</v>
      </c>
      <c r="BR171" s="56">
        <f t="shared" si="80"/>
        <v>0</v>
      </c>
      <c r="BS171" s="56">
        <f t="shared" si="80"/>
        <v>0</v>
      </c>
    </row>
    <row r="172" spans="1:71" hidden="1" x14ac:dyDescent="0.25">
      <c r="A172" s="57"/>
      <c r="B172" s="69"/>
      <c r="C172" s="69"/>
      <c r="D172" s="69"/>
      <c r="E172" s="69"/>
      <c r="F172" s="69"/>
      <c r="G172" s="69"/>
      <c r="H172" s="70"/>
      <c r="I172" s="70"/>
      <c r="J172" s="69"/>
      <c r="K172" s="69"/>
      <c r="L172" s="69"/>
      <c r="M172" s="69"/>
      <c r="N172" s="69"/>
      <c r="O172" s="70"/>
      <c r="P172" s="69"/>
      <c r="Q172" s="69"/>
      <c r="R172" s="70"/>
      <c r="S172" s="70"/>
      <c r="T172" s="70"/>
      <c r="U172" s="69"/>
      <c r="V172" s="70"/>
      <c r="W172" s="70"/>
      <c r="X172" s="69"/>
      <c r="Y172" s="69"/>
      <c r="Z172" s="70"/>
      <c r="AA172" s="70"/>
      <c r="AB172" s="69"/>
      <c r="AC172" s="69"/>
      <c r="AD172" s="69"/>
      <c r="AE172" s="69"/>
      <c r="AF172" s="69"/>
      <c r="AG172" s="69"/>
      <c r="AH172" s="69"/>
      <c r="AI172" s="69"/>
      <c r="AJ172" s="70"/>
      <c r="AK172" s="69"/>
      <c r="AL172" s="69"/>
      <c r="AM172" s="69"/>
      <c r="AN172" s="69"/>
      <c r="AO172" s="57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</row>
    <row r="173" spans="1:71" x14ac:dyDescent="0.25">
      <c r="A173" s="57"/>
      <c r="B173" s="69"/>
      <c r="C173" s="69"/>
      <c r="D173" s="69"/>
      <c r="E173" s="69"/>
      <c r="F173" s="69"/>
      <c r="G173" s="69"/>
      <c r="H173" s="70"/>
      <c r="I173" s="70"/>
      <c r="J173" s="69"/>
      <c r="K173" s="69"/>
      <c r="L173" s="69"/>
      <c r="M173" s="69"/>
      <c r="N173" s="69"/>
      <c r="O173" s="70"/>
      <c r="P173" s="69"/>
      <c r="Q173" s="69"/>
      <c r="R173" s="70"/>
      <c r="S173" s="70"/>
      <c r="T173" s="70"/>
      <c r="U173" s="69"/>
      <c r="V173" s="70"/>
      <c r="W173" s="70"/>
      <c r="X173" s="69"/>
      <c r="Y173" s="69"/>
      <c r="Z173" s="70"/>
      <c r="AA173" s="70"/>
      <c r="AB173" s="69"/>
      <c r="AC173" s="69"/>
      <c r="AD173" s="69"/>
      <c r="AE173" s="69"/>
      <c r="AF173" s="69"/>
      <c r="AG173" s="69"/>
      <c r="AH173" s="69"/>
      <c r="AI173" s="69"/>
      <c r="AJ173" s="70"/>
      <c r="AK173" s="69"/>
      <c r="AL173" s="69"/>
      <c r="AM173" s="69"/>
      <c r="AN173" s="69"/>
      <c r="AO173" s="87" t="s">
        <v>92</v>
      </c>
      <c r="AP173" s="89"/>
      <c r="AQ173" s="44" t="str">
        <f>AQ168</f>
        <v>11-31-out-24</v>
      </c>
      <c r="AR173" s="89"/>
      <c r="AS173" s="44" t="e">
        <f t="shared" ref="AS173:BS173" ca="1" si="81">AS$10</f>
        <v>#NAME?</v>
      </c>
      <c r="AT173" s="44" t="e">
        <f t="shared" ca="1" si="81"/>
        <v>#NAME?</v>
      </c>
      <c r="AU173" s="44" t="e">
        <f t="shared" ca="1" si="81"/>
        <v>#NAME?</v>
      </c>
      <c r="AV173" s="44" t="e">
        <f t="shared" ca="1" si="81"/>
        <v>#NAME?</v>
      </c>
      <c r="AW173" s="44" t="e">
        <f t="shared" ca="1" si="81"/>
        <v>#NAME?</v>
      </c>
      <c r="AX173" s="44" t="e">
        <f t="shared" ca="1" si="81"/>
        <v>#NAME?</v>
      </c>
      <c r="AY173" s="44" t="e">
        <f t="shared" ca="1" si="81"/>
        <v>#NAME?</v>
      </c>
      <c r="AZ173" s="44" t="e">
        <f t="shared" ca="1" si="81"/>
        <v>#NAME?</v>
      </c>
      <c r="BA173" s="44" t="e">
        <f t="shared" ca="1" si="81"/>
        <v>#NAME?</v>
      </c>
      <c r="BB173" s="44" t="e">
        <f t="shared" ca="1" si="81"/>
        <v>#NAME?</v>
      </c>
      <c r="BC173" s="44" t="e">
        <f t="shared" ca="1" si="81"/>
        <v>#NAME?</v>
      </c>
      <c r="BD173" s="44" t="e">
        <f t="shared" ca="1" si="81"/>
        <v>#NAME?</v>
      </c>
      <c r="BE173" s="44" t="e">
        <f t="shared" ca="1" si="81"/>
        <v>#NAME?</v>
      </c>
      <c r="BF173" s="44" t="e">
        <f t="shared" ca="1" si="81"/>
        <v>#NAME?</v>
      </c>
      <c r="BG173" s="44" t="e">
        <f t="shared" ca="1" si="81"/>
        <v>#NAME?</v>
      </c>
      <c r="BH173" s="44" t="e">
        <f t="shared" ca="1" si="81"/>
        <v>#NAME?</v>
      </c>
      <c r="BI173" s="44" t="e">
        <f t="shared" ca="1" si="81"/>
        <v>#NAME?</v>
      </c>
      <c r="BJ173" s="44" t="e">
        <f t="shared" ca="1" si="81"/>
        <v>#NAME?</v>
      </c>
      <c r="BK173" s="44" t="e">
        <f t="shared" ca="1" si="81"/>
        <v>#NAME?</v>
      </c>
      <c r="BL173" s="44" t="e">
        <f t="shared" ca="1" si="81"/>
        <v>#NAME?</v>
      </c>
      <c r="BM173" s="44" t="e">
        <f t="shared" ca="1" si="81"/>
        <v>#NAME?</v>
      </c>
      <c r="BN173" s="44" t="e">
        <f t="shared" ca="1" si="81"/>
        <v>#NAME?</v>
      </c>
      <c r="BO173" s="44" t="e">
        <f t="shared" ca="1" si="81"/>
        <v>#NAME?</v>
      </c>
      <c r="BP173" s="44" t="e">
        <f t="shared" ca="1" si="81"/>
        <v>#NAME?</v>
      </c>
      <c r="BQ173" s="44" t="e">
        <f t="shared" ca="1" si="81"/>
        <v>#NAME?</v>
      </c>
      <c r="BR173" s="44" t="e">
        <f t="shared" ca="1" si="81"/>
        <v>#NAME?</v>
      </c>
      <c r="BS173" s="44" t="e">
        <f t="shared" ca="1" si="81"/>
        <v>#NAME?</v>
      </c>
    </row>
    <row r="174" spans="1:71" x14ac:dyDescent="0.2">
      <c r="A174" s="57"/>
      <c r="B174" s="69"/>
      <c r="C174" s="69"/>
      <c r="D174" s="69"/>
      <c r="E174" s="69"/>
      <c r="F174" s="69"/>
      <c r="G174" s="69"/>
      <c r="H174" s="70"/>
      <c r="I174" s="70"/>
      <c r="J174" s="69"/>
      <c r="K174" s="69"/>
      <c r="L174" s="69"/>
      <c r="M174" s="69"/>
      <c r="N174" s="69"/>
      <c r="O174" s="70"/>
      <c r="P174" s="69"/>
      <c r="Q174" s="69"/>
      <c r="R174" s="70"/>
      <c r="S174" s="70"/>
      <c r="T174" s="70"/>
      <c r="U174" s="69"/>
      <c r="V174" s="70"/>
      <c r="W174" s="70"/>
      <c r="X174" s="69"/>
      <c r="Y174" s="69"/>
      <c r="Z174" s="70"/>
      <c r="AA174" s="70"/>
      <c r="AB174" s="69"/>
      <c r="AC174" s="69"/>
      <c r="AD174" s="69"/>
      <c r="AE174" s="69"/>
      <c r="AF174" s="69"/>
      <c r="AG174" s="69"/>
      <c r="AH174" s="69"/>
      <c r="AI174" s="69"/>
      <c r="AJ174" s="70"/>
      <c r="AK174" s="69"/>
      <c r="AL174" s="69"/>
      <c r="AM174" s="69"/>
      <c r="AN174" s="69"/>
      <c r="AO174" s="90" t="s">
        <v>90</v>
      </c>
      <c r="AP174" s="125"/>
      <c r="AQ174" s="190">
        <v>381</v>
      </c>
      <c r="AR174" s="125"/>
      <c r="AS174" s="21">
        <v>788</v>
      </c>
      <c r="AT174" s="351">
        <v>1114</v>
      </c>
      <c r="AU174" s="330">
        <v>1335</v>
      </c>
      <c r="AV174" s="351">
        <v>1099</v>
      </c>
      <c r="AW174" s="330">
        <v>991</v>
      </c>
      <c r="AX174" s="351">
        <v>1195</v>
      </c>
      <c r="AY174" s="351">
        <v>1264</v>
      </c>
      <c r="AZ174" s="351">
        <v>1364</v>
      </c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</row>
    <row r="175" spans="1:71" x14ac:dyDescent="0.2">
      <c r="A175" s="57"/>
      <c r="B175" s="69"/>
      <c r="C175" s="69"/>
      <c r="D175" s="69"/>
      <c r="E175" s="69"/>
      <c r="F175" s="69"/>
      <c r="G175" s="69"/>
      <c r="H175" s="70"/>
      <c r="I175" s="70"/>
      <c r="J175" s="69"/>
      <c r="K175" s="69"/>
      <c r="L175" s="69"/>
      <c r="M175" s="69"/>
      <c r="N175" s="69"/>
      <c r="O175" s="70"/>
      <c r="P175" s="69"/>
      <c r="Q175" s="69"/>
      <c r="R175" s="70"/>
      <c r="S175" s="70"/>
      <c r="T175" s="70"/>
      <c r="U175" s="69"/>
      <c r="V175" s="70"/>
      <c r="W175" s="70"/>
      <c r="X175" s="69"/>
      <c r="Y175" s="69"/>
      <c r="Z175" s="70"/>
      <c r="AA175" s="70"/>
      <c r="AB175" s="69"/>
      <c r="AC175" s="69"/>
      <c r="AD175" s="69"/>
      <c r="AE175" s="69"/>
      <c r="AF175" s="69"/>
      <c r="AG175" s="69"/>
      <c r="AH175" s="69"/>
      <c r="AI175" s="69"/>
      <c r="AJ175" s="70"/>
      <c r="AK175" s="69"/>
      <c r="AL175" s="69"/>
      <c r="AM175" s="69"/>
      <c r="AN175" s="69"/>
      <c r="AO175" s="90" t="s">
        <v>91</v>
      </c>
      <c r="AP175" s="125"/>
      <c r="AQ175" s="192">
        <v>1237</v>
      </c>
      <c r="AR175" s="125"/>
      <c r="AS175" s="19">
        <v>1644</v>
      </c>
      <c r="AT175" s="351">
        <v>1252</v>
      </c>
      <c r="AU175" s="351">
        <v>1127</v>
      </c>
      <c r="AV175" s="351">
        <v>1260</v>
      </c>
      <c r="AW175" s="351">
        <v>1224</v>
      </c>
      <c r="AX175" s="351">
        <v>1231</v>
      </c>
      <c r="AY175" s="351">
        <v>1184</v>
      </c>
      <c r="AZ175" s="351">
        <v>1200</v>
      </c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</row>
    <row r="176" spans="1:71" x14ac:dyDescent="0.25">
      <c r="A176" s="57"/>
      <c r="B176" s="69"/>
      <c r="C176" s="69"/>
      <c r="D176" s="69"/>
      <c r="E176" s="69"/>
      <c r="F176" s="69"/>
      <c r="G176" s="69"/>
      <c r="H176" s="70"/>
      <c r="I176" s="70"/>
      <c r="J176" s="69"/>
      <c r="K176" s="69"/>
      <c r="L176" s="69"/>
      <c r="M176" s="69"/>
      <c r="N176" s="69"/>
      <c r="O176" s="70"/>
      <c r="P176" s="69"/>
      <c r="Q176" s="69"/>
      <c r="R176" s="70"/>
      <c r="S176" s="70"/>
      <c r="T176" s="70"/>
      <c r="U176" s="69"/>
      <c r="V176" s="70"/>
      <c r="W176" s="70"/>
      <c r="X176" s="69"/>
      <c r="Y176" s="69"/>
      <c r="Z176" s="70"/>
      <c r="AA176" s="70"/>
      <c r="AB176" s="69"/>
      <c r="AC176" s="69"/>
      <c r="AD176" s="69"/>
      <c r="AE176" s="69"/>
      <c r="AF176" s="69"/>
      <c r="AG176" s="69"/>
      <c r="AH176" s="69"/>
      <c r="AI176" s="69"/>
      <c r="AJ176" s="70"/>
      <c r="AK176" s="69"/>
      <c r="AL176" s="69"/>
      <c r="AM176" s="69"/>
      <c r="AN176" s="69"/>
      <c r="AO176" s="182" t="s">
        <v>20</v>
      </c>
      <c r="AP176" s="116"/>
      <c r="AQ176" s="56">
        <f>SUM(AQ174:AQ175)</f>
        <v>1618</v>
      </c>
      <c r="AR176" s="116"/>
      <c r="AS176" s="56">
        <f t="shared" ref="AS176:BS176" si="82">SUM(AS174:AS175)</f>
        <v>2432</v>
      </c>
      <c r="AT176" s="56">
        <f t="shared" si="82"/>
        <v>2366</v>
      </c>
      <c r="AU176" s="56">
        <f t="shared" si="82"/>
        <v>2462</v>
      </c>
      <c r="AV176" s="56">
        <f t="shared" si="82"/>
        <v>2359</v>
      </c>
      <c r="AW176" s="56">
        <f t="shared" si="82"/>
        <v>2215</v>
      </c>
      <c r="AX176" s="56">
        <f t="shared" si="82"/>
        <v>2426</v>
      </c>
      <c r="AY176" s="56">
        <f t="shared" si="82"/>
        <v>2448</v>
      </c>
      <c r="AZ176" s="56">
        <f t="shared" si="82"/>
        <v>2564</v>
      </c>
      <c r="BA176" s="56">
        <f t="shared" si="82"/>
        <v>0</v>
      </c>
      <c r="BB176" s="56">
        <f t="shared" si="82"/>
        <v>0</v>
      </c>
      <c r="BC176" s="56">
        <f t="shared" si="82"/>
        <v>0</v>
      </c>
      <c r="BD176" s="56">
        <f t="shared" si="82"/>
        <v>0</v>
      </c>
      <c r="BE176" s="56">
        <f t="shared" si="82"/>
        <v>0</v>
      </c>
      <c r="BF176" s="56">
        <f t="shared" si="82"/>
        <v>0</v>
      </c>
      <c r="BG176" s="56">
        <f t="shared" si="82"/>
        <v>0</v>
      </c>
      <c r="BH176" s="56">
        <f t="shared" si="82"/>
        <v>0</v>
      </c>
      <c r="BI176" s="56">
        <f t="shared" si="82"/>
        <v>0</v>
      </c>
      <c r="BJ176" s="56">
        <f t="shared" si="82"/>
        <v>0</v>
      </c>
      <c r="BK176" s="56">
        <f t="shared" si="82"/>
        <v>0</v>
      </c>
      <c r="BL176" s="56">
        <f t="shared" si="82"/>
        <v>0</v>
      </c>
      <c r="BM176" s="56">
        <f t="shared" si="82"/>
        <v>0</v>
      </c>
      <c r="BN176" s="56">
        <f t="shared" si="82"/>
        <v>0</v>
      </c>
      <c r="BO176" s="56">
        <f t="shared" si="82"/>
        <v>0</v>
      </c>
      <c r="BP176" s="56">
        <f t="shared" si="82"/>
        <v>0</v>
      </c>
      <c r="BQ176" s="56">
        <f t="shared" si="82"/>
        <v>0</v>
      </c>
      <c r="BR176" s="56">
        <f t="shared" si="82"/>
        <v>0</v>
      </c>
      <c r="BS176" s="56">
        <f t="shared" si="82"/>
        <v>0</v>
      </c>
    </row>
    <row r="177" spans="1:71" x14ac:dyDescent="0.25">
      <c r="A177" s="57"/>
      <c r="B177" s="69"/>
      <c r="C177" s="69"/>
      <c r="D177" s="69"/>
      <c r="E177" s="69"/>
      <c r="F177" s="69"/>
      <c r="G177" s="69"/>
      <c r="H177" s="70"/>
      <c r="I177" s="70"/>
      <c r="J177" s="69"/>
      <c r="K177" s="69"/>
      <c r="L177" s="69"/>
      <c r="M177" s="69"/>
      <c r="N177" s="69"/>
      <c r="O177" s="70"/>
      <c r="P177" s="69"/>
      <c r="Q177" s="69"/>
      <c r="R177" s="70"/>
      <c r="S177" s="70"/>
      <c r="T177" s="70"/>
      <c r="U177" s="69"/>
      <c r="V177" s="70"/>
      <c r="W177" s="70"/>
      <c r="X177" s="69"/>
      <c r="Y177" s="69"/>
      <c r="Z177" s="70"/>
      <c r="AA177" s="70"/>
      <c r="AB177" s="69"/>
      <c r="AC177" s="69"/>
      <c r="AD177" s="69"/>
      <c r="AE177" s="69"/>
      <c r="AF177" s="69"/>
      <c r="AG177" s="69"/>
      <c r="AH177" s="69"/>
      <c r="AI177" s="69"/>
      <c r="AJ177" s="70"/>
      <c r="AK177" s="69"/>
      <c r="AL177" s="69"/>
      <c r="AM177" s="69"/>
      <c r="AN177" s="69"/>
      <c r="AO177" s="57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</row>
    <row r="178" spans="1:71" s="45" customFormat="1" x14ac:dyDescent="0.25">
      <c r="A178" s="87" t="s">
        <v>93</v>
      </c>
      <c r="B178" s="186"/>
      <c r="C178" s="44">
        <f>$C$10</f>
        <v>44531</v>
      </c>
      <c r="D178" s="186"/>
      <c r="E178" s="44" t="e">
        <f ca="1">$E$10</f>
        <v>#NAME?</v>
      </c>
      <c r="F178" s="44" t="e">
        <f ca="1">$F$10</f>
        <v>#NAME?</v>
      </c>
      <c r="G178" s="44" t="e">
        <f ca="1">$G$10</f>
        <v>#NAME?</v>
      </c>
      <c r="H178" s="44" t="e">
        <f ca="1">$H$10</f>
        <v>#NAME?</v>
      </c>
      <c r="I178" s="44" t="e">
        <f ca="1">$I$10</f>
        <v>#NAME?</v>
      </c>
      <c r="J178" s="44" t="e">
        <f ca="1">$J$10</f>
        <v>#NAME?</v>
      </c>
      <c r="K178" s="44" t="e">
        <f ca="1">$K$10</f>
        <v>#NAME?</v>
      </c>
      <c r="L178" s="44" t="e">
        <f ca="1">$L$10</f>
        <v>#NAME?</v>
      </c>
      <c r="M178" s="44" t="e">
        <f ca="1">$M$10</f>
        <v>#NAME?</v>
      </c>
      <c r="N178" s="44" t="e">
        <f ca="1">$N$10</f>
        <v>#NAME?</v>
      </c>
      <c r="O178" s="44" t="e">
        <f ca="1">$O$10</f>
        <v>#NAME?</v>
      </c>
      <c r="P178" s="44" t="e">
        <f ca="1">$P$10</f>
        <v>#NAME?</v>
      </c>
      <c r="Q178" s="186"/>
      <c r="R178" s="44" t="e">
        <f t="shared" ref="R178:AK178" ca="1" si="83">R10</f>
        <v>#NAME?</v>
      </c>
      <c r="S178" s="44" t="e">
        <f t="shared" ca="1" si="83"/>
        <v>#NAME?</v>
      </c>
      <c r="T178" s="44" t="e">
        <f t="shared" ca="1" si="83"/>
        <v>#NAME?</v>
      </c>
      <c r="U178" s="44" t="e">
        <f t="shared" ca="1" si="83"/>
        <v>#NAME?</v>
      </c>
      <c r="V178" s="44" t="e">
        <f t="shared" ca="1" si="83"/>
        <v>#NAME?</v>
      </c>
      <c r="W178" s="44" t="e">
        <f t="shared" ca="1" si="83"/>
        <v>#NAME?</v>
      </c>
      <c r="X178" s="44" t="e">
        <f t="shared" ca="1" si="83"/>
        <v>#NAME?</v>
      </c>
      <c r="Y178" s="44" t="e">
        <f t="shared" ca="1" si="83"/>
        <v>#NAME?</v>
      </c>
      <c r="Z178" s="44" t="e">
        <f t="shared" ca="1" si="83"/>
        <v>#NAME?</v>
      </c>
      <c r="AA178" s="44" t="e">
        <f t="shared" ca="1" si="83"/>
        <v>#NAME?</v>
      </c>
      <c r="AB178" s="44" t="e">
        <f t="shared" ca="1" si="83"/>
        <v>#NAME?</v>
      </c>
      <c r="AC178" s="44" t="e">
        <f t="shared" ca="1" si="83"/>
        <v>#NAME?</v>
      </c>
      <c r="AD178" s="44" t="e">
        <f t="shared" ca="1" si="83"/>
        <v>#NAME?</v>
      </c>
      <c r="AE178" s="44" t="e">
        <f t="shared" ca="1" si="83"/>
        <v>#NAME?</v>
      </c>
      <c r="AF178" s="44" t="e">
        <f t="shared" ca="1" si="83"/>
        <v>#NAME?</v>
      </c>
      <c r="AG178" s="44" t="e">
        <f t="shared" ca="1" si="83"/>
        <v>#NAME?</v>
      </c>
      <c r="AH178" s="44" t="e">
        <f t="shared" ca="1" si="83"/>
        <v>#NAME?</v>
      </c>
      <c r="AI178" s="44" t="e">
        <f t="shared" ca="1" si="83"/>
        <v>#NAME?</v>
      </c>
      <c r="AJ178" s="44" t="e">
        <f t="shared" ca="1" si="83"/>
        <v>#NAME?</v>
      </c>
      <c r="AK178" s="44" t="e">
        <f t="shared" ca="1" si="83"/>
        <v>#NAME?</v>
      </c>
      <c r="AL178" s="44" t="e">
        <f ca="1">AL$10</f>
        <v>#NAME?</v>
      </c>
      <c r="AM178" s="89"/>
      <c r="AN178" s="44" t="str">
        <f>AN$10</f>
        <v>1-10-out-24</v>
      </c>
      <c r="AO178" s="87" t="s">
        <v>94</v>
      </c>
      <c r="AP178" s="89"/>
      <c r="AQ178" s="44" t="str">
        <f>AQ$10</f>
        <v>11-31-out-24</v>
      </c>
      <c r="AR178" s="89"/>
      <c r="AS178" s="44" t="e">
        <f ca="1">AS$10</f>
        <v>#NAME?</v>
      </c>
      <c r="AT178" s="44" t="e">
        <f t="shared" ref="AT178:BS178" ca="1" si="84">AT10</f>
        <v>#NAME?</v>
      </c>
      <c r="AU178" s="44" t="e">
        <f t="shared" ca="1" si="84"/>
        <v>#NAME?</v>
      </c>
      <c r="AV178" s="44" t="e">
        <f t="shared" ca="1" si="84"/>
        <v>#NAME?</v>
      </c>
      <c r="AW178" s="44" t="e">
        <f t="shared" ca="1" si="84"/>
        <v>#NAME?</v>
      </c>
      <c r="AX178" s="44" t="e">
        <f t="shared" ca="1" si="84"/>
        <v>#NAME?</v>
      </c>
      <c r="AY178" s="44" t="e">
        <f ca="1">AY$10</f>
        <v>#NAME?</v>
      </c>
      <c r="AZ178" s="44" t="e">
        <f t="shared" ca="1" si="84"/>
        <v>#NAME?</v>
      </c>
      <c r="BA178" s="44" t="e">
        <f t="shared" ca="1" si="84"/>
        <v>#NAME?</v>
      </c>
      <c r="BB178" s="44" t="e">
        <f t="shared" ca="1" si="84"/>
        <v>#NAME?</v>
      </c>
      <c r="BC178" s="44" t="e">
        <f t="shared" ca="1" si="84"/>
        <v>#NAME?</v>
      </c>
      <c r="BD178" s="44" t="e">
        <f t="shared" ca="1" si="84"/>
        <v>#NAME?</v>
      </c>
      <c r="BE178" s="44" t="e">
        <f t="shared" ca="1" si="84"/>
        <v>#NAME?</v>
      </c>
      <c r="BF178" s="44" t="e">
        <f t="shared" ca="1" si="84"/>
        <v>#NAME?</v>
      </c>
      <c r="BG178" s="44" t="e">
        <f t="shared" ca="1" si="84"/>
        <v>#NAME?</v>
      </c>
      <c r="BH178" s="44" t="e">
        <f t="shared" ca="1" si="84"/>
        <v>#NAME?</v>
      </c>
      <c r="BI178" s="44" t="e">
        <f t="shared" ca="1" si="84"/>
        <v>#NAME?</v>
      </c>
      <c r="BJ178" s="44" t="e">
        <f t="shared" ca="1" si="84"/>
        <v>#NAME?</v>
      </c>
      <c r="BK178" s="44" t="e">
        <f t="shared" ca="1" si="84"/>
        <v>#NAME?</v>
      </c>
      <c r="BL178" s="44" t="e">
        <f t="shared" ca="1" si="84"/>
        <v>#NAME?</v>
      </c>
      <c r="BM178" s="44" t="e">
        <f t="shared" ca="1" si="84"/>
        <v>#NAME?</v>
      </c>
      <c r="BN178" s="44" t="e">
        <f t="shared" ca="1" si="84"/>
        <v>#NAME?</v>
      </c>
      <c r="BO178" s="44" t="e">
        <f t="shared" ca="1" si="84"/>
        <v>#NAME?</v>
      </c>
      <c r="BP178" s="44" t="e">
        <f t="shared" ca="1" si="84"/>
        <v>#NAME?</v>
      </c>
      <c r="BQ178" s="44" t="e">
        <f t="shared" ca="1" si="84"/>
        <v>#NAME?</v>
      </c>
      <c r="BR178" s="44" t="e">
        <f t="shared" ca="1" si="84"/>
        <v>#NAME?</v>
      </c>
      <c r="BS178" s="44" t="e">
        <f t="shared" ca="1" si="84"/>
        <v>#NAME?</v>
      </c>
    </row>
    <row r="179" spans="1:71" x14ac:dyDescent="0.2">
      <c r="A179" s="193" t="s">
        <v>95</v>
      </c>
      <c r="B179" s="194"/>
      <c r="C179" s="195"/>
      <c r="D179" s="194"/>
      <c r="E179" s="195"/>
      <c r="F179" s="195"/>
      <c r="G179" s="195"/>
      <c r="H179" s="195"/>
      <c r="I179" s="196"/>
      <c r="J179" s="195"/>
      <c r="K179" s="195"/>
      <c r="L179" s="195"/>
      <c r="M179" s="195"/>
      <c r="N179" s="195"/>
      <c r="O179" s="195"/>
      <c r="P179" s="195"/>
      <c r="Q179" s="194"/>
      <c r="R179" s="197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8">
        <v>34</v>
      </c>
      <c r="AI179" s="76">
        <v>3</v>
      </c>
      <c r="AJ179" s="49">
        <v>0</v>
      </c>
      <c r="AK179" s="49">
        <v>0</v>
      </c>
      <c r="AL179" s="48">
        <v>3</v>
      </c>
      <c r="AM179" s="125"/>
      <c r="AN179" s="48">
        <v>0</v>
      </c>
      <c r="AO179" s="193" t="s">
        <v>95</v>
      </c>
      <c r="AP179" s="125"/>
      <c r="AQ179" s="48">
        <v>0</v>
      </c>
      <c r="AR179" s="125"/>
      <c r="AS179" s="19">
        <f t="shared" ref="AS179:AS212" si="85">IF(AQ179="","",(SUM(AQ179,AN179)))</f>
        <v>0</v>
      </c>
      <c r="AT179" s="48">
        <v>62</v>
      </c>
      <c r="AU179" s="50">
        <v>179</v>
      </c>
      <c r="AV179" s="50">
        <v>100</v>
      </c>
      <c r="AW179" s="50">
        <v>62</v>
      </c>
      <c r="AX179" s="50">
        <v>0</v>
      </c>
      <c r="AY179" s="50">
        <v>0</v>
      </c>
      <c r="AZ179" s="50">
        <v>0</v>
      </c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</row>
    <row r="180" spans="1:71" x14ac:dyDescent="0.2">
      <c r="A180" s="121" t="s">
        <v>96</v>
      </c>
      <c r="B180" s="187"/>
      <c r="C180" s="49" t="s">
        <v>97</v>
      </c>
      <c r="D180" s="188"/>
      <c r="E180" s="49">
        <v>93</v>
      </c>
      <c r="F180" s="49">
        <v>222</v>
      </c>
      <c r="G180" s="49">
        <v>193</v>
      </c>
      <c r="H180" s="49">
        <v>192</v>
      </c>
      <c r="I180" s="79">
        <v>115</v>
      </c>
      <c r="J180" s="49">
        <v>128</v>
      </c>
      <c r="K180" s="49">
        <v>178</v>
      </c>
      <c r="L180" s="49">
        <v>205</v>
      </c>
      <c r="M180" s="76">
        <v>141</v>
      </c>
      <c r="N180" s="76">
        <v>137</v>
      </c>
      <c r="O180" s="76">
        <v>131</v>
      </c>
      <c r="P180" s="76">
        <v>127</v>
      </c>
      <c r="Q180" s="188"/>
      <c r="R180" s="82">
        <v>135</v>
      </c>
      <c r="S180" s="76">
        <v>110</v>
      </c>
      <c r="T180" s="76">
        <v>146</v>
      </c>
      <c r="U180" s="76">
        <v>151</v>
      </c>
      <c r="V180" s="49">
        <v>159</v>
      </c>
      <c r="W180" s="76">
        <v>160</v>
      </c>
      <c r="X180" s="49">
        <v>161</v>
      </c>
      <c r="Y180" s="76">
        <v>137</v>
      </c>
      <c r="Z180" s="49">
        <v>126</v>
      </c>
      <c r="AA180" s="49">
        <v>167</v>
      </c>
      <c r="AB180" s="49">
        <v>119</v>
      </c>
      <c r="AC180" s="49">
        <v>91</v>
      </c>
      <c r="AD180" s="76">
        <v>127</v>
      </c>
      <c r="AE180" s="76">
        <v>170</v>
      </c>
      <c r="AF180" s="49">
        <v>167</v>
      </c>
      <c r="AG180" s="76">
        <v>99</v>
      </c>
      <c r="AH180" s="76">
        <v>168</v>
      </c>
      <c r="AI180" s="79">
        <v>130</v>
      </c>
      <c r="AJ180" s="76">
        <v>174</v>
      </c>
      <c r="AK180" s="49">
        <v>112</v>
      </c>
      <c r="AL180" s="53">
        <v>154</v>
      </c>
      <c r="AM180" s="125"/>
      <c r="AN180" s="53">
        <v>53</v>
      </c>
      <c r="AO180" s="121" t="s">
        <v>96</v>
      </c>
      <c r="AP180" s="125"/>
      <c r="AQ180" s="53">
        <v>107</v>
      </c>
      <c r="AR180" s="125"/>
      <c r="AS180" s="19">
        <f t="shared" si="85"/>
        <v>160</v>
      </c>
      <c r="AT180" s="53">
        <v>142</v>
      </c>
      <c r="AU180" s="54">
        <v>175</v>
      </c>
      <c r="AV180" s="54">
        <v>136</v>
      </c>
      <c r="AW180" s="54">
        <v>139</v>
      </c>
      <c r="AX180" s="54">
        <v>158</v>
      </c>
      <c r="AY180" s="54">
        <v>153</v>
      </c>
      <c r="AZ180" s="54">
        <v>140</v>
      </c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</row>
    <row r="181" spans="1:71" ht="15" hidden="1" x14ac:dyDescent="0.25">
      <c r="A181" s="121" t="s">
        <v>98</v>
      </c>
      <c r="B181" s="187"/>
      <c r="C181" s="49" t="s">
        <v>97</v>
      </c>
      <c r="D181" s="188"/>
      <c r="E181" s="49" t="s">
        <v>97</v>
      </c>
      <c r="F181" s="49" t="s">
        <v>97</v>
      </c>
      <c r="G181" s="49" t="s">
        <v>97</v>
      </c>
      <c r="H181" s="49">
        <v>3</v>
      </c>
      <c r="I181" s="98">
        <v>8</v>
      </c>
      <c r="J181" s="49">
        <v>8</v>
      </c>
      <c r="K181" s="49">
        <v>3</v>
      </c>
      <c r="L181" s="49">
        <v>0</v>
      </c>
      <c r="M181" s="79">
        <v>0</v>
      </c>
      <c r="N181" s="79">
        <v>0</v>
      </c>
      <c r="O181" s="76">
        <v>1</v>
      </c>
      <c r="P181" s="79">
        <v>39</v>
      </c>
      <c r="Q181" s="188"/>
      <c r="R181" s="82">
        <v>34</v>
      </c>
      <c r="S181" s="76">
        <v>45</v>
      </c>
      <c r="T181" s="76">
        <v>41</v>
      </c>
      <c r="U181" s="79">
        <v>35</v>
      </c>
      <c r="V181" s="49"/>
      <c r="W181" s="76"/>
      <c r="X181" s="49"/>
      <c r="Y181" s="79"/>
      <c r="Z181" s="49"/>
      <c r="AA181" s="49"/>
      <c r="AB181" s="49"/>
      <c r="AC181" s="49"/>
      <c r="AD181" s="170"/>
      <c r="AE181" s="170"/>
      <c r="AF181" s="49"/>
      <c r="AG181" s="170"/>
      <c r="AH181" s="170"/>
      <c r="AI181" s="199"/>
      <c r="AJ181" s="200"/>
      <c r="AK181" s="49"/>
      <c r="AL181" s="201"/>
      <c r="AM181" s="125"/>
      <c r="AN181" s="201"/>
      <c r="AO181" s="121" t="s">
        <v>98</v>
      </c>
      <c r="AP181" s="125"/>
      <c r="AQ181" s="201"/>
      <c r="AR181" s="125"/>
      <c r="AS181" s="19" t="str">
        <f t="shared" si="85"/>
        <v/>
      </c>
      <c r="AT181" s="173"/>
      <c r="AU181" s="54">
        <v>0</v>
      </c>
      <c r="AV181" s="175"/>
      <c r="AW181" s="175"/>
      <c r="AX181" s="175"/>
      <c r="AY181" s="49"/>
      <c r="AZ181" s="175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</row>
    <row r="182" spans="1:71" x14ac:dyDescent="0.2">
      <c r="A182" s="121" t="s">
        <v>99</v>
      </c>
      <c r="B182" s="187"/>
      <c r="C182" s="49">
        <v>22</v>
      </c>
      <c r="D182" s="188"/>
      <c r="E182" s="49">
        <v>60</v>
      </c>
      <c r="F182" s="49">
        <v>117</v>
      </c>
      <c r="G182" s="49">
        <v>205</v>
      </c>
      <c r="H182" s="49">
        <v>150</v>
      </c>
      <c r="I182" s="79">
        <v>244</v>
      </c>
      <c r="J182" s="49">
        <v>210</v>
      </c>
      <c r="K182" s="49">
        <v>203</v>
      </c>
      <c r="L182" s="49">
        <v>235</v>
      </c>
      <c r="M182" s="79">
        <v>206</v>
      </c>
      <c r="N182" s="79">
        <v>220</v>
      </c>
      <c r="O182" s="76">
        <v>210</v>
      </c>
      <c r="P182" s="79">
        <v>182</v>
      </c>
      <c r="Q182" s="188"/>
      <c r="R182" s="82">
        <v>207</v>
      </c>
      <c r="S182" s="76">
        <v>148</v>
      </c>
      <c r="T182" s="76">
        <v>170</v>
      </c>
      <c r="U182" s="79">
        <v>133</v>
      </c>
      <c r="V182" s="76">
        <v>128</v>
      </c>
      <c r="W182" s="76">
        <v>141</v>
      </c>
      <c r="X182" s="76">
        <v>128</v>
      </c>
      <c r="Y182" s="76">
        <v>214</v>
      </c>
      <c r="Z182" s="76">
        <v>174</v>
      </c>
      <c r="AA182" s="76">
        <v>176</v>
      </c>
      <c r="AB182" s="76">
        <v>183</v>
      </c>
      <c r="AC182" s="76">
        <v>159</v>
      </c>
      <c r="AD182" s="79">
        <v>215</v>
      </c>
      <c r="AE182" s="79">
        <v>180</v>
      </c>
      <c r="AF182" s="76">
        <v>170</v>
      </c>
      <c r="AG182" s="79">
        <v>189</v>
      </c>
      <c r="AH182" s="79">
        <v>194</v>
      </c>
      <c r="AI182" s="79">
        <v>176</v>
      </c>
      <c r="AJ182" s="76">
        <v>204</v>
      </c>
      <c r="AK182" s="76">
        <v>204</v>
      </c>
      <c r="AL182" s="53">
        <v>173</v>
      </c>
      <c r="AM182" s="125"/>
      <c r="AN182" s="53">
        <v>90</v>
      </c>
      <c r="AO182" s="121" t="s">
        <v>99</v>
      </c>
      <c r="AP182" s="125"/>
      <c r="AQ182" s="48">
        <v>127</v>
      </c>
      <c r="AR182" s="125"/>
      <c r="AS182" s="19">
        <f t="shared" si="85"/>
        <v>217</v>
      </c>
      <c r="AT182" s="53">
        <v>196</v>
      </c>
      <c r="AU182" s="54">
        <v>190</v>
      </c>
      <c r="AV182" s="54">
        <v>169</v>
      </c>
      <c r="AW182" s="54">
        <v>247</v>
      </c>
      <c r="AX182" s="54">
        <v>297</v>
      </c>
      <c r="AY182" s="50">
        <v>306</v>
      </c>
      <c r="AZ182" s="54">
        <v>285</v>
      </c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</row>
    <row r="183" spans="1:71" x14ac:dyDescent="0.2">
      <c r="A183" s="121" t="s">
        <v>100</v>
      </c>
      <c r="B183" s="187"/>
      <c r="C183" s="49">
        <v>75</v>
      </c>
      <c r="D183" s="188"/>
      <c r="E183" s="49">
        <v>139</v>
      </c>
      <c r="F183" s="49">
        <v>167</v>
      </c>
      <c r="G183" s="49">
        <v>182</v>
      </c>
      <c r="H183" s="49">
        <v>170</v>
      </c>
      <c r="I183" s="79">
        <v>152</v>
      </c>
      <c r="J183" s="49">
        <v>192</v>
      </c>
      <c r="K183" s="49">
        <v>228</v>
      </c>
      <c r="L183" s="49">
        <v>250</v>
      </c>
      <c r="M183" s="79">
        <v>227</v>
      </c>
      <c r="N183" s="79">
        <v>241</v>
      </c>
      <c r="O183" s="76">
        <v>200</v>
      </c>
      <c r="P183" s="79">
        <v>207</v>
      </c>
      <c r="Q183" s="188"/>
      <c r="R183" s="82">
        <v>227</v>
      </c>
      <c r="S183" s="76">
        <v>200</v>
      </c>
      <c r="T183" s="76">
        <v>285</v>
      </c>
      <c r="U183" s="79">
        <v>207</v>
      </c>
      <c r="V183" s="76">
        <v>242</v>
      </c>
      <c r="W183" s="76">
        <v>257</v>
      </c>
      <c r="X183" s="79">
        <v>224</v>
      </c>
      <c r="Y183" s="79">
        <v>249</v>
      </c>
      <c r="Z183" s="79">
        <v>230</v>
      </c>
      <c r="AA183" s="76">
        <v>246</v>
      </c>
      <c r="AB183" s="79">
        <v>232</v>
      </c>
      <c r="AC183" s="79">
        <v>215</v>
      </c>
      <c r="AD183" s="79">
        <v>262</v>
      </c>
      <c r="AE183" s="79">
        <v>280</v>
      </c>
      <c r="AF183" s="79">
        <v>280</v>
      </c>
      <c r="AG183" s="79">
        <v>294</v>
      </c>
      <c r="AH183" s="79">
        <v>290</v>
      </c>
      <c r="AI183" s="79">
        <v>281</v>
      </c>
      <c r="AJ183" s="79">
        <v>284</v>
      </c>
      <c r="AK183" s="79">
        <v>314</v>
      </c>
      <c r="AL183" s="53">
        <v>288</v>
      </c>
      <c r="AM183" s="125"/>
      <c r="AN183" s="53">
        <v>127</v>
      </c>
      <c r="AO183" s="121" t="s">
        <v>100</v>
      </c>
      <c r="AP183" s="125"/>
      <c r="AQ183" s="53">
        <v>240</v>
      </c>
      <c r="AR183" s="125"/>
      <c r="AS183" s="19">
        <f t="shared" si="85"/>
        <v>367</v>
      </c>
      <c r="AT183" s="53">
        <v>318</v>
      </c>
      <c r="AU183" s="54">
        <v>395</v>
      </c>
      <c r="AV183" s="54">
        <v>421</v>
      </c>
      <c r="AW183" s="54">
        <v>434</v>
      </c>
      <c r="AX183" s="54">
        <v>410</v>
      </c>
      <c r="AY183" s="54">
        <v>405</v>
      </c>
      <c r="AZ183" s="54">
        <v>445</v>
      </c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79"/>
      <c r="BQ183" s="79"/>
      <c r="BR183" s="79"/>
      <c r="BS183" s="79"/>
    </row>
    <row r="184" spans="1:71" x14ac:dyDescent="0.2">
      <c r="A184" s="121" t="s">
        <v>101</v>
      </c>
      <c r="B184" s="187"/>
      <c r="C184" s="49" t="s">
        <v>97</v>
      </c>
      <c r="D184" s="188"/>
      <c r="E184" s="49" t="s">
        <v>97</v>
      </c>
      <c r="F184" s="49" t="s">
        <v>97</v>
      </c>
      <c r="G184" s="49" t="s">
        <v>97</v>
      </c>
      <c r="H184" s="49" t="s">
        <v>97</v>
      </c>
      <c r="I184" s="49" t="s">
        <v>97</v>
      </c>
      <c r="J184" s="49">
        <v>40</v>
      </c>
      <c r="K184" s="49">
        <v>46</v>
      </c>
      <c r="L184" s="49">
        <v>49</v>
      </c>
      <c r="M184" s="79">
        <v>9</v>
      </c>
      <c r="N184" s="79">
        <v>5</v>
      </c>
      <c r="O184" s="76">
        <v>62</v>
      </c>
      <c r="P184" s="79">
        <v>14</v>
      </c>
      <c r="Q184" s="188"/>
      <c r="R184" s="82">
        <v>40</v>
      </c>
      <c r="S184" s="76">
        <v>24</v>
      </c>
      <c r="T184" s="76">
        <v>74</v>
      </c>
      <c r="U184" s="79">
        <v>65</v>
      </c>
      <c r="V184" s="76">
        <v>62</v>
      </c>
      <c r="W184" s="76">
        <v>60</v>
      </c>
      <c r="X184" s="79">
        <v>72</v>
      </c>
      <c r="Y184" s="79">
        <v>76</v>
      </c>
      <c r="Z184" s="79">
        <v>58</v>
      </c>
      <c r="AA184" s="76">
        <v>81</v>
      </c>
      <c r="AB184" s="79">
        <v>70</v>
      </c>
      <c r="AC184" s="79">
        <v>83</v>
      </c>
      <c r="AD184" s="79">
        <v>89</v>
      </c>
      <c r="AE184" s="79">
        <v>106</v>
      </c>
      <c r="AF184" s="79">
        <v>61</v>
      </c>
      <c r="AG184" s="79">
        <v>78</v>
      </c>
      <c r="AH184" s="79">
        <v>73</v>
      </c>
      <c r="AI184" s="79">
        <v>87</v>
      </c>
      <c r="AJ184" s="79">
        <v>69</v>
      </c>
      <c r="AK184" s="79">
        <v>67</v>
      </c>
      <c r="AL184" s="53">
        <v>78</v>
      </c>
      <c r="AM184" s="125"/>
      <c r="AN184" s="53">
        <v>15</v>
      </c>
      <c r="AO184" s="121" t="s">
        <v>101</v>
      </c>
      <c r="AP184" s="125"/>
      <c r="AQ184" s="53">
        <v>61</v>
      </c>
      <c r="AR184" s="125"/>
      <c r="AS184" s="19">
        <f t="shared" si="85"/>
        <v>76</v>
      </c>
      <c r="AT184" s="53">
        <v>11</v>
      </c>
      <c r="AU184" s="54">
        <v>8</v>
      </c>
      <c r="AV184" s="54">
        <v>1</v>
      </c>
      <c r="AW184" s="54">
        <v>2</v>
      </c>
      <c r="AX184" s="54">
        <v>4</v>
      </c>
      <c r="AY184" s="54">
        <v>7</v>
      </c>
      <c r="AZ184" s="54">
        <v>4</v>
      </c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9"/>
      <c r="BP184" s="79"/>
      <c r="BQ184" s="79"/>
      <c r="BR184" s="79"/>
      <c r="BS184" s="79"/>
    </row>
    <row r="185" spans="1:71" x14ac:dyDescent="0.2">
      <c r="A185" s="121" t="s">
        <v>102</v>
      </c>
      <c r="B185" s="187"/>
      <c r="C185" s="49" t="s">
        <v>97</v>
      </c>
      <c r="D185" s="188"/>
      <c r="E185" s="49" t="s">
        <v>97</v>
      </c>
      <c r="F185" s="49" t="s">
        <v>97</v>
      </c>
      <c r="G185" s="49">
        <v>3</v>
      </c>
      <c r="H185" s="49">
        <v>0</v>
      </c>
      <c r="I185" s="79">
        <v>8</v>
      </c>
      <c r="J185" s="49">
        <v>153</v>
      </c>
      <c r="K185" s="49">
        <v>208</v>
      </c>
      <c r="L185" s="49">
        <v>245</v>
      </c>
      <c r="M185" s="79">
        <v>261</v>
      </c>
      <c r="N185" s="79">
        <v>253</v>
      </c>
      <c r="O185" s="76">
        <v>218</v>
      </c>
      <c r="P185" s="79">
        <v>230</v>
      </c>
      <c r="Q185" s="188"/>
      <c r="R185" s="82">
        <v>306</v>
      </c>
      <c r="S185" s="76">
        <v>274</v>
      </c>
      <c r="T185" s="76">
        <v>315</v>
      </c>
      <c r="U185" s="79">
        <v>91</v>
      </c>
      <c r="V185" s="76">
        <v>29</v>
      </c>
      <c r="W185" s="76">
        <v>24</v>
      </c>
      <c r="X185" s="79">
        <v>30</v>
      </c>
      <c r="Y185" s="79">
        <v>41</v>
      </c>
      <c r="Z185" s="79">
        <v>27</v>
      </c>
      <c r="AA185" s="76">
        <v>48</v>
      </c>
      <c r="AB185" s="79">
        <v>53</v>
      </c>
      <c r="AC185" s="79">
        <v>43</v>
      </c>
      <c r="AD185" s="79">
        <v>85</v>
      </c>
      <c r="AE185" s="79">
        <v>61</v>
      </c>
      <c r="AF185" s="79">
        <v>67</v>
      </c>
      <c r="AG185" s="79">
        <v>65</v>
      </c>
      <c r="AH185" s="79">
        <v>51</v>
      </c>
      <c r="AI185" s="79">
        <v>50</v>
      </c>
      <c r="AJ185" s="79">
        <v>50</v>
      </c>
      <c r="AK185" s="79">
        <v>57</v>
      </c>
      <c r="AL185" s="53">
        <v>49</v>
      </c>
      <c r="AM185" s="125"/>
      <c r="AN185" s="53">
        <v>25</v>
      </c>
      <c r="AO185" s="121" t="s">
        <v>102</v>
      </c>
      <c r="AP185" s="125"/>
      <c r="AQ185" s="53">
        <v>31</v>
      </c>
      <c r="AR185" s="125"/>
      <c r="AS185" s="19">
        <f t="shared" si="85"/>
        <v>56</v>
      </c>
      <c r="AT185" s="53">
        <v>38</v>
      </c>
      <c r="AU185" s="54">
        <v>38</v>
      </c>
      <c r="AV185" s="54">
        <v>47</v>
      </c>
      <c r="AW185" s="54">
        <v>218</v>
      </c>
      <c r="AX185" s="54">
        <v>282</v>
      </c>
      <c r="AY185" s="54">
        <v>283</v>
      </c>
      <c r="AZ185" s="54">
        <v>186</v>
      </c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79"/>
    </row>
    <row r="186" spans="1:71" x14ac:dyDescent="0.2">
      <c r="A186" s="121" t="s">
        <v>103</v>
      </c>
      <c r="B186" s="187"/>
      <c r="C186" s="49" t="s">
        <v>97</v>
      </c>
      <c r="D186" s="188"/>
      <c r="E186" s="49" t="s">
        <v>97</v>
      </c>
      <c r="F186" s="49" t="s">
        <v>97</v>
      </c>
      <c r="G186" s="49" t="s">
        <v>97</v>
      </c>
      <c r="H186" s="49" t="s">
        <v>97</v>
      </c>
      <c r="I186" s="49" t="s">
        <v>97</v>
      </c>
      <c r="J186" s="49" t="s">
        <v>97</v>
      </c>
      <c r="K186" s="49" t="s">
        <v>97</v>
      </c>
      <c r="L186" s="49">
        <v>0</v>
      </c>
      <c r="M186" s="79">
        <v>0</v>
      </c>
      <c r="N186" s="79">
        <v>0</v>
      </c>
      <c r="O186" s="76">
        <v>0</v>
      </c>
      <c r="P186" s="79">
        <v>0</v>
      </c>
      <c r="Q186" s="188"/>
      <c r="R186" s="82">
        <v>0</v>
      </c>
      <c r="S186" s="76">
        <v>0</v>
      </c>
      <c r="T186" s="76">
        <v>0</v>
      </c>
      <c r="U186" s="79">
        <v>0</v>
      </c>
      <c r="V186" s="76">
        <v>0</v>
      </c>
      <c r="W186" s="76">
        <v>0</v>
      </c>
      <c r="X186" s="79">
        <v>0</v>
      </c>
      <c r="Y186" s="79">
        <v>0</v>
      </c>
      <c r="Z186" s="79">
        <v>0</v>
      </c>
      <c r="AA186" s="76">
        <v>0</v>
      </c>
      <c r="AB186" s="79">
        <v>0</v>
      </c>
      <c r="AC186" s="79">
        <v>0</v>
      </c>
      <c r="AD186" s="79">
        <v>0</v>
      </c>
      <c r="AE186" s="79">
        <v>0</v>
      </c>
      <c r="AF186" s="79">
        <v>0</v>
      </c>
      <c r="AG186" s="79">
        <v>0</v>
      </c>
      <c r="AH186" s="79">
        <v>0</v>
      </c>
      <c r="AI186" s="79">
        <v>0</v>
      </c>
      <c r="AJ186" s="79">
        <v>0</v>
      </c>
      <c r="AK186" s="79">
        <v>0</v>
      </c>
      <c r="AL186" s="53">
        <v>0</v>
      </c>
      <c r="AM186" s="125"/>
      <c r="AN186" s="53">
        <v>0</v>
      </c>
      <c r="AO186" s="121" t="s">
        <v>103</v>
      </c>
      <c r="AP186" s="125"/>
      <c r="AQ186" s="53">
        <v>0</v>
      </c>
      <c r="AR186" s="125"/>
      <c r="AS186" s="19">
        <f t="shared" si="85"/>
        <v>0</v>
      </c>
      <c r="AT186" s="53">
        <v>0</v>
      </c>
      <c r="AU186" s="54">
        <v>0</v>
      </c>
      <c r="AV186" s="54">
        <v>0</v>
      </c>
      <c r="AW186" s="54">
        <v>0</v>
      </c>
      <c r="AX186" s="54">
        <v>0</v>
      </c>
      <c r="AY186" s="54">
        <v>0</v>
      </c>
      <c r="AZ186" s="54">
        <v>0</v>
      </c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9"/>
      <c r="BP186" s="79"/>
      <c r="BQ186" s="79"/>
      <c r="BR186" s="79"/>
      <c r="BS186" s="79"/>
    </row>
    <row r="187" spans="1:71" x14ac:dyDescent="0.2">
      <c r="A187" s="121" t="s">
        <v>104</v>
      </c>
      <c r="B187" s="187"/>
      <c r="C187" s="49" t="s">
        <v>97</v>
      </c>
      <c r="D187" s="188"/>
      <c r="E187" s="49">
        <v>11</v>
      </c>
      <c r="F187" s="49">
        <v>15</v>
      </c>
      <c r="G187" s="49">
        <v>35</v>
      </c>
      <c r="H187" s="49">
        <v>23</v>
      </c>
      <c r="I187" s="79">
        <v>33</v>
      </c>
      <c r="J187" s="49">
        <v>15</v>
      </c>
      <c r="K187" s="49">
        <v>18</v>
      </c>
      <c r="L187" s="49">
        <v>14</v>
      </c>
      <c r="M187" s="79">
        <v>16</v>
      </c>
      <c r="N187" s="79">
        <v>11</v>
      </c>
      <c r="O187" s="76">
        <v>17</v>
      </c>
      <c r="P187" s="79">
        <v>15</v>
      </c>
      <c r="Q187" s="188"/>
      <c r="R187" s="82">
        <v>11</v>
      </c>
      <c r="S187" s="76">
        <v>15</v>
      </c>
      <c r="T187" s="76">
        <v>21</v>
      </c>
      <c r="U187" s="79">
        <v>17</v>
      </c>
      <c r="V187" s="76">
        <v>21</v>
      </c>
      <c r="W187" s="76">
        <v>19</v>
      </c>
      <c r="X187" s="79">
        <v>14</v>
      </c>
      <c r="Y187" s="79">
        <v>7</v>
      </c>
      <c r="Z187" s="79">
        <v>11</v>
      </c>
      <c r="AA187" s="76">
        <v>15</v>
      </c>
      <c r="AB187" s="79">
        <v>12</v>
      </c>
      <c r="AC187" s="79">
        <v>0</v>
      </c>
      <c r="AD187" s="79">
        <v>2</v>
      </c>
      <c r="AE187" s="79">
        <v>17</v>
      </c>
      <c r="AF187" s="79">
        <v>14</v>
      </c>
      <c r="AG187" s="79">
        <v>10</v>
      </c>
      <c r="AH187" s="79">
        <v>7</v>
      </c>
      <c r="AI187" s="79">
        <v>7</v>
      </c>
      <c r="AJ187" s="79">
        <v>15</v>
      </c>
      <c r="AK187" s="79">
        <v>13</v>
      </c>
      <c r="AL187" s="53">
        <v>10</v>
      </c>
      <c r="AM187" s="125"/>
      <c r="AN187" s="53">
        <v>16</v>
      </c>
      <c r="AO187" s="121" t="s">
        <v>104</v>
      </c>
      <c r="AP187" s="125"/>
      <c r="AQ187" s="53">
        <v>0</v>
      </c>
      <c r="AR187" s="125"/>
      <c r="AS187" s="19">
        <f t="shared" si="85"/>
        <v>16</v>
      </c>
      <c r="AT187" s="53">
        <v>17</v>
      </c>
      <c r="AU187" s="54">
        <v>14</v>
      </c>
      <c r="AV187" s="54">
        <v>17</v>
      </c>
      <c r="AW187" s="54">
        <v>14</v>
      </c>
      <c r="AX187" s="54">
        <v>15</v>
      </c>
      <c r="AY187" s="54">
        <v>16</v>
      </c>
      <c r="AZ187" s="54">
        <v>16</v>
      </c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9"/>
      <c r="BP187" s="79"/>
      <c r="BQ187" s="79"/>
      <c r="BR187" s="79"/>
      <c r="BS187" s="79"/>
    </row>
    <row r="188" spans="1:71" x14ac:dyDescent="0.2">
      <c r="A188" s="121" t="s">
        <v>105</v>
      </c>
      <c r="B188" s="187"/>
      <c r="C188" s="49">
        <v>4</v>
      </c>
      <c r="D188" s="188"/>
      <c r="E188" s="49">
        <v>52</v>
      </c>
      <c r="F188" s="49">
        <v>137</v>
      </c>
      <c r="G188" s="49">
        <v>158</v>
      </c>
      <c r="H188" s="49">
        <v>103</v>
      </c>
      <c r="I188" s="79">
        <v>124</v>
      </c>
      <c r="J188" s="49">
        <v>104</v>
      </c>
      <c r="K188" s="49">
        <v>74</v>
      </c>
      <c r="L188" s="49">
        <v>72</v>
      </c>
      <c r="M188" s="79">
        <v>90</v>
      </c>
      <c r="N188" s="79">
        <v>136</v>
      </c>
      <c r="O188" s="76">
        <v>77</v>
      </c>
      <c r="P188" s="79">
        <v>123</v>
      </c>
      <c r="Q188" s="188"/>
      <c r="R188" s="82">
        <v>112</v>
      </c>
      <c r="S188" s="76">
        <v>102</v>
      </c>
      <c r="T188" s="76">
        <v>134</v>
      </c>
      <c r="U188" s="79">
        <v>123</v>
      </c>
      <c r="V188" s="76">
        <v>165</v>
      </c>
      <c r="W188" s="76">
        <v>166</v>
      </c>
      <c r="X188" s="79">
        <v>150</v>
      </c>
      <c r="Y188" s="79">
        <v>142</v>
      </c>
      <c r="Z188" s="79">
        <v>158</v>
      </c>
      <c r="AA188" s="76">
        <v>132</v>
      </c>
      <c r="AB188" s="79">
        <v>148</v>
      </c>
      <c r="AC188" s="76">
        <v>144</v>
      </c>
      <c r="AD188" s="79">
        <v>158</v>
      </c>
      <c r="AE188" s="79">
        <v>143</v>
      </c>
      <c r="AF188" s="76">
        <v>151</v>
      </c>
      <c r="AG188" s="79">
        <v>150</v>
      </c>
      <c r="AH188" s="79">
        <v>176</v>
      </c>
      <c r="AI188" s="79">
        <v>143</v>
      </c>
      <c r="AJ188" s="76">
        <v>157</v>
      </c>
      <c r="AK188" s="76">
        <v>193</v>
      </c>
      <c r="AL188" s="53">
        <v>159</v>
      </c>
      <c r="AM188" s="125"/>
      <c r="AN188" s="53">
        <v>59</v>
      </c>
      <c r="AO188" s="121" t="s">
        <v>105</v>
      </c>
      <c r="AP188" s="125"/>
      <c r="AQ188" s="53">
        <v>104</v>
      </c>
      <c r="AR188" s="125"/>
      <c r="AS188" s="19">
        <f t="shared" si="85"/>
        <v>163</v>
      </c>
      <c r="AT188" s="53">
        <v>147</v>
      </c>
      <c r="AU188" s="54">
        <v>121</v>
      </c>
      <c r="AV188" s="54">
        <v>69</v>
      </c>
      <c r="AW188" s="54">
        <v>148</v>
      </c>
      <c r="AX188" s="54">
        <v>109</v>
      </c>
      <c r="AY188" s="54">
        <v>121</v>
      </c>
      <c r="AZ188" s="54">
        <v>99</v>
      </c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</row>
    <row r="189" spans="1:71" x14ac:dyDescent="0.2">
      <c r="A189" s="121" t="s">
        <v>106</v>
      </c>
      <c r="B189" s="187"/>
      <c r="C189" s="49" t="s">
        <v>97</v>
      </c>
      <c r="D189" s="188"/>
      <c r="E189" s="49" t="s">
        <v>97</v>
      </c>
      <c r="F189" s="49" t="s">
        <v>97</v>
      </c>
      <c r="G189" s="49" t="s">
        <v>97</v>
      </c>
      <c r="H189" s="49" t="s">
        <v>97</v>
      </c>
      <c r="I189" s="49" t="s">
        <v>97</v>
      </c>
      <c r="J189" s="49" t="s">
        <v>97</v>
      </c>
      <c r="K189" s="49" t="s">
        <v>97</v>
      </c>
      <c r="L189" s="49">
        <v>0</v>
      </c>
      <c r="M189" s="79">
        <v>0</v>
      </c>
      <c r="N189" s="79">
        <v>0</v>
      </c>
      <c r="O189" s="76">
        <v>0</v>
      </c>
      <c r="P189" s="79">
        <v>0</v>
      </c>
      <c r="Q189" s="188"/>
      <c r="R189" s="82">
        <v>0</v>
      </c>
      <c r="S189" s="76">
        <v>0</v>
      </c>
      <c r="T189" s="76">
        <v>0</v>
      </c>
      <c r="U189" s="79">
        <v>0</v>
      </c>
      <c r="V189" s="76">
        <v>0</v>
      </c>
      <c r="W189" s="76">
        <v>0</v>
      </c>
      <c r="X189" s="79">
        <v>0</v>
      </c>
      <c r="Y189" s="79">
        <v>0</v>
      </c>
      <c r="Z189" s="79">
        <v>0</v>
      </c>
      <c r="AA189" s="76">
        <v>0</v>
      </c>
      <c r="AB189" s="79">
        <v>0</v>
      </c>
      <c r="AC189" s="79">
        <v>0</v>
      </c>
      <c r="AD189" s="79">
        <v>0</v>
      </c>
      <c r="AE189" s="79">
        <v>0</v>
      </c>
      <c r="AF189" s="79">
        <v>0</v>
      </c>
      <c r="AG189" s="79">
        <v>0</v>
      </c>
      <c r="AH189" s="79">
        <v>0</v>
      </c>
      <c r="AI189" s="79">
        <v>0</v>
      </c>
      <c r="AJ189" s="79">
        <v>0</v>
      </c>
      <c r="AK189" s="79">
        <v>0</v>
      </c>
      <c r="AL189" s="53">
        <v>0</v>
      </c>
      <c r="AM189" s="125"/>
      <c r="AN189" s="53">
        <v>0</v>
      </c>
      <c r="AO189" s="121" t="s">
        <v>106</v>
      </c>
      <c r="AP189" s="125"/>
      <c r="AQ189" s="53">
        <v>0</v>
      </c>
      <c r="AR189" s="125"/>
      <c r="AS189" s="19">
        <f t="shared" si="85"/>
        <v>0</v>
      </c>
      <c r="AT189" s="53">
        <v>0</v>
      </c>
      <c r="AU189" s="54">
        <v>0</v>
      </c>
      <c r="AV189" s="54">
        <v>0</v>
      </c>
      <c r="AW189" s="54">
        <v>0</v>
      </c>
      <c r="AX189" s="54">
        <v>0</v>
      </c>
      <c r="AY189" s="54">
        <v>0</v>
      </c>
      <c r="AZ189" s="54">
        <v>0</v>
      </c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9"/>
      <c r="BP189" s="79"/>
      <c r="BQ189" s="79"/>
      <c r="BR189" s="79"/>
      <c r="BS189" s="79"/>
    </row>
    <row r="190" spans="1:71" x14ac:dyDescent="0.2">
      <c r="A190" s="121" t="s">
        <v>107</v>
      </c>
      <c r="B190" s="187"/>
      <c r="C190" s="49"/>
      <c r="D190" s="188"/>
      <c r="E190" s="49"/>
      <c r="F190" s="49"/>
      <c r="G190" s="49"/>
      <c r="H190" s="49"/>
      <c r="I190" s="49"/>
      <c r="J190" s="49"/>
      <c r="K190" s="49"/>
      <c r="L190" s="49"/>
      <c r="M190" s="79"/>
      <c r="N190" s="79"/>
      <c r="O190" s="76"/>
      <c r="P190" s="79"/>
      <c r="Q190" s="188"/>
      <c r="R190" s="82"/>
      <c r="S190" s="76"/>
      <c r="T190" s="76"/>
      <c r="U190" s="79"/>
      <c r="V190" s="76"/>
      <c r="W190" s="76"/>
      <c r="X190" s="79"/>
      <c r="Y190" s="79"/>
      <c r="Z190" s="79"/>
      <c r="AA190" s="76"/>
      <c r="AB190" s="79"/>
      <c r="AC190" s="79">
        <v>9</v>
      </c>
      <c r="AD190" s="79">
        <v>18</v>
      </c>
      <c r="AE190" s="79">
        <v>26</v>
      </c>
      <c r="AF190" s="79">
        <v>27</v>
      </c>
      <c r="AG190" s="79">
        <v>25</v>
      </c>
      <c r="AH190" s="79">
        <v>18</v>
      </c>
      <c r="AI190" s="79">
        <v>15</v>
      </c>
      <c r="AJ190" s="79">
        <v>22</v>
      </c>
      <c r="AK190" s="79">
        <v>26</v>
      </c>
      <c r="AL190" s="53">
        <v>23</v>
      </c>
      <c r="AM190" s="125"/>
      <c r="AN190" s="53">
        <v>16</v>
      </c>
      <c r="AO190" s="121" t="s">
        <v>107</v>
      </c>
      <c r="AP190" s="125"/>
      <c r="AQ190" s="53">
        <v>22</v>
      </c>
      <c r="AR190" s="125"/>
      <c r="AS190" s="19">
        <f t="shared" si="85"/>
        <v>38</v>
      </c>
      <c r="AT190" s="53">
        <v>24</v>
      </c>
      <c r="AU190" s="54">
        <v>22</v>
      </c>
      <c r="AV190" s="54">
        <v>27</v>
      </c>
      <c r="AW190" s="54">
        <v>21</v>
      </c>
      <c r="AX190" s="54">
        <v>30</v>
      </c>
      <c r="AY190" s="54">
        <v>30</v>
      </c>
      <c r="AZ190" s="54">
        <v>26</v>
      </c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9"/>
      <c r="BP190" s="79"/>
      <c r="BQ190" s="79"/>
      <c r="BR190" s="79"/>
      <c r="BS190" s="79"/>
    </row>
    <row r="191" spans="1:71" x14ac:dyDescent="0.2">
      <c r="A191" s="121" t="s">
        <v>108</v>
      </c>
      <c r="B191" s="187"/>
      <c r="C191" s="49" t="s">
        <v>97</v>
      </c>
      <c r="D191" s="188"/>
      <c r="E191" s="49" t="s">
        <v>97</v>
      </c>
      <c r="F191" s="49" t="s">
        <v>97</v>
      </c>
      <c r="G191" s="49" t="s">
        <v>97</v>
      </c>
      <c r="H191" s="49" t="s">
        <v>97</v>
      </c>
      <c r="I191" s="49" t="s">
        <v>97</v>
      </c>
      <c r="J191" s="49">
        <v>40</v>
      </c>
      <c r="K191" s="49">
        <v>11</v>
      </c>
      <c r="L191" s="49">
        <v>0</v>
      </c>
      <c r="M191" s="79">
        <v>16</v>
      </c>
      <c r="N191" s="79">
        <v>9</v>
      </c>
      <c r="O191" s="76">
        <v>18</v>
      </c>
      <c r="P191" s="79">
        <v>22</v>
      </c>
      <c r="Q191" s="188"/>
      <c r="R191" s="82">
        <v>33</v>
      </c>
      <c r="S191" s="76">
        <v>19</v>
      </c>
      <c r="T191" s="76">
        <v>55</v>
      </c>
      <c r="U191" s="79">
        <v>41</v>
      </c>
      <c r="V191" s="76">
        <v>39</v>
      </c>
      <c r="W191" s="76">
        <v>39</v>
      </c>
      <c r="X191" s="79">
        <v>41</v>
      </c>
      <c r="Y191" s="79">
        <v>58</v>
      </c>
      <c r="Z191" s="79">
        <v>63</v>
      </c>
      <c r="AA191" s="76">
        <v>55</v>
      </c>
      <c r="AB191" s="79">
        <v>60</v>
      </c>
      <c r="AC191" s="49">
        <v>60</v>
      </c>
      <c r="AD191" s="79">
        <v>63</v>
      </c>
      <c r="AE191" s="79">
        <v>31</v>
      </c>
      <c r="AF191" s="49">
        <v>51</v>
      </c>
      <c r="AG191" s="79">
        <v>53</v>
      </c>
      <c r="AH191" s="79">
        <v>55</v>
      </c>
      <c r="AI191" s="79">
        <v>59</v>
      </c>
      <c r="AJ191" s="76">
        <v>52</v>
      </c>
      <c r="AK191" s="49">
        <v>58</v>
      </c>
      <c r="AL191" s="53">
        <v>67</v>
      </c>
      <c r="AM191" s="125"/>
      <c r="AN191" s="53">
        <v>34</v>
      </c>
      <c r="AO191" s="121" t="s">
        <v>108</v>
      </c>
      <c r="AP191" s="125"/>
      <c r="AQ191" s="53">
        <v>29</v>
      </c>
      <c r="AR191" s="125"/>
      <c r="AS191" s="19">
        <f t="shared" si="85"/>
        <v>63</v>
      </c>
      <c r="AT191" s="53">
        <v>56</v>
      </c>
      <c r="AU191" s="54">
        <v>61</v>
      </c>
      <c r="AV191" s="54">
        <v>59</v>
      </c>
      <c r="AW191" s="54">
        <v>68</v>
      </c>
      <c r="AX191" s="54">
        <v>67</v>
      </c>
      <c r="AY191" s="54">
        <v>46</v>
      </c>
      <c r="AZ191" s="54">
        <v>37</v>
      </c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</row>
    <row r="192" spans="1:71" x14ac:dyDescent="0.2">
      <c r="A192" s="121" t="s">
        <v>109</v>
      </c>
      <c r="B192" s="187"/>
      <c r="C192" s="49"/>
      <c r="D192" s="188"/>
      <c r="E192" s="49" t="s">
        <v>97</v>
      </c>
      <c r="F192" s="49" t="s">
        <v>97</v>
      </c>
      <c r="G192" s="49" t="s">
        <v>97</v>
      </c>
      <c r="H192" s="49" t="s">
        <v>97</v>
      </c>
      <c r="I192" s="49" t="s">
        <v>97</v>
      </c>
      <c r="J192" s="49" t="s">
        <v>97</v>
      </c>
      <c r="K192" s="49" t="s">
        <v>97</v>
      </c>
      <c r="L192" s="49" t="s">
        <v>97</v>
      </c>
      <c r="M192" s="79" t="s">
        <v>97</v>
      </c>
      <c r="N192" s="79">
        <v>28</v>
      </c>
      <c r="O192" s="76">
        <v>31</v>
      </c>
      <c r="P192" s="79">
        <v>24</v>
      </c>
      <c r="Q192" s="188"/>
      <c r="R192" s="82">
        <v>31</v>
      </c>
      <c r="S192" s="76">
        <v>29</v>
      </c>
      <c r="T192" s="76">
        <v>35</v>
      </c>
      <c r="U192" s="79">
        <v>17</v>
      </c>
      <c r="V192" s="76">
        <v>32</v>
      </c>
      <c r="W192" s="76">
        <v>28</v>
      </c>
      <c r="X192" s="79">
        <v>34</v>
      </c>
      <c r="Y192" s="79">
        <v>31</v>
      </c>
      <c r="Z192" s="79">
        <v>38</v>
      </c>
      <c r="AA192" s="76">
        <v>46</v>
      </c>
      <c r="AB192" s="79">
        <v>33</v>
      </c>
      <c r="AC192" s="76">
        <v>38</v>
      </c>
      <c r="AD192" s="79">
        <v>35</v>
      </c>
      <c r="AE192" s="79">
        <v>30</v>
      </c>
      <c r="AF192" s="76">
        <v>36</v>
      </c>
      <c r="AG192" s="79">
        <v>28</v>
      </c>
      <c r="AH192" s="79">
        <v>30</v>
      </c>
      <c r="AI192" s="79">
        <v>28</v>
      </c>
      <c r="AJ192" s="76">
        <v>26</v>
      </c>
      <c r="AK192" s="76">
        <v>37</v>
      </c>
      <c r="AL192" s="53">
        <v>20</v>
      </c>
      <c r="AM192" s="125"/>
      <c r="AN192" s="53">
        <v>6</v>
      </c>
      <c r="AO192" s="121" t="s">
        <v>109</v>
      </c>
      <c r="AP192" s="125"/>
      <c r="AQ192" s="53">
        <v>22</v>
      </c>
      <c r="AR192" s="125"/>
      <c r="AS192" s="19">
        <f t="shared" si="85"/>
        <v>28</v>
      </c>
      <c r="AT192" s="53">
        <v>28</v>
      </c>
      <c r="AU192" s="54">
        <v>19</v>
      </c>
      <c r="AV192" s="54">
        <v>20</v>
      </c>
      <c r="AW192" s="54">
        <v>25</v>
      </c>
      <c r="AX192" s="54">
        <v>26</v>
      </c>
      <c r="AY192" s="54">
        <v>20</v>
      </c>
      <c r="AZ192" s="54">
        <v>30</v>
      </c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</row>
    <row r="193" spans="1:71" x14ac:dyDescent="0.2">
      <c r="A193" s="121" t="s">
        <v>110</v>
      </c>
      <c r="B193" s="187"/>
      <c r="C193" s="49" t="s">
        <v>97</v>
      </c>
      <c r="D193" s="188"/>
      <c r="E193" s="49" t="s">
        <v>97</v>
      </c>
      <c r="F193" s="49" t="s">
        <v>97</v>
      </c>
      <c r="G193" s="49" t="s">
        <v>97</v>
      </c>
      <c r="H193" s="49" t="s">
        <v>97</v>
      </c>
      <c r="I193" s="49" t="s">
        <v>97</v>
      </c>
      <c r="J193" s="49">
        <v>40</v>
      </c>
      <c r="K193" s="49">
        <v>12</v>
      </c>
      <c r="L193" s="49">
        <v>29</v>
      </c>
      <c r="M193" s="79">
        <v>27</v>
      </c>
      <c r="N193" s="79">
        <v>21</v>
      </c>
      <c r="O193" s="76">
        <v>25</v>
      </c>
      <c r="P193" s="79">
        <v>31</v>
      </c>
      <c r="Q193" s="188"/>
      <c r="R193" s="82">
        <v>29</v>
      </c>
      <c r="S193" s="76">
        <v>20</v>
      </c>
      <c r="T193" s="76">
        <v>35</v>
      </c>
      <c r="U193" s="79">
        <v>38</v>
      </c>
      <c r="V193" s="76">
        <v>40</v>
      </c>
      <c r="W193" s="76">
        <v>35</v>
      </c>
      <c r="X193" s="79">
        <v>37</v>
      </c>
      <c r="Y193" s="79">
        <v>31</v>
      </c>
      <c r="Z193" s="79">
        <v>34</v>
      </c>
      <c r="AA193" s="76">
        <v>72</v>
      </c>
      <c r="AB193" s="79">
        <v>48</v>
      </c>
      <c r="AC193" s="79">
        <v>41</v>
      </c>
      <c r="AD193" s="79">
        <v>76</v>
      </c>
      <c r="AE193" s="79">
        <v>70</v>
      </c>
      <c r="AF193" s="79">
        <v>63</v>
      </c>
      <c r="AG193" s="79">
        <v>79</v>
      </c>
      <c r="AH193" s="79">
        <v>0</v>
      </c>
      <c r="AI193" s="79">
        <v>75</v>
      </c>
      <c r="AJ193" s="79">
        <v>60</v>
      </c>
      <c r="AK193" s="79">
        <v>64</v>
      </c>
      <c r="AL193" s="53">
        <v>71</v>
      </c>
      <c r="AM193" s="125"/>
      <c r="AN193" s="53">
        <v>0</v>
      </c>
      <c r="AO193" s="121" t="s">
        <v>110</v>
      </c>
      <c r="AP193" s="125"/>
      <c r="AQ193" s="53">
        <v>90</v>
      </c>
      <c r="AR193" s="125"/>
      <c r="AS193" s="19">
        <f t="shared" si="85"/>
        <v>90</v>
      </c>
      <c r="AT193" s="53">
        <v>85</v>
      </c>
      <c r="AU193" s="54">
        <v>58</v>
      </c>
      <c r="AV193" s="54">
        <v>65</v>
      </c>
      <c r="AW193" s="54">
        <v>64</v>
      </c>
      <c r="AX193" s="54">
        <v>54</v>
      </c>
      <c r="AY193" s="54">
        <v>60</v>
      </c>
      <c r="AZ193" s="54">
        <v>70</v>
      </c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9"/>
      <c r="BP193" s="79"/>
      <c r="BQ193" s="79"/>
      <c r="BR193" s="79"/>
      <c r="BS193" s="79"/>
    </row>
    <row r="194" spans="1:71" x14ac:dyDescent="0.2">
      <c r="A194" s="121" t="s">
        <v>111</v>
      </c>
      <c r="B194" s="187"/>
      <c r="C194" s="49"/>
      <c r="D194" s="188"/>
      <c r="E194" s="49"/>
      <c r="F194" s="49"/>
      <c r="G194" s="49"/>
      <c r="H194" s="49"/>
      <c r="I194" s="49"/>
      <c r="J194" s="49"/>
      <c r="K194" s="49"/>
      <c r="L194" s="49"/>
      <c r="M194" s="79"/>
      <c r="N194" s="79"/>
      <c r="O194" s="76"/>
      <c r="P194" s="79"/>
      <c r="Q194" s="188"/>
      <c r="R194" s="82"/>
      <c r="S194" s="76"/>
      <c r="T194" s="76"/>
      <c r="U194" s="79"/>
      <c r="V194" s="76"/>
      <c r="W194" s="76"/>
      <c r="X194" s="79"/>
      <c r="Y194" s="79"/>
      <c r="Z194" s="79"/>
      <c r="AA194" s="76">
        <v>22</v>
      </c>
      <c r="AB194" s="76">
        <v>11</v>
      </c>
      <c r="AC194" s="79">
        <v>44</v>
      </c>
      <c r="AD194" s="79">
        <v>44</v>
      </c>
      <c r="AE194" s="79">
        <v>54</v>
      </c>
      <c r="AF194" s="79">
        <v>42</v>
      </c>
      <c r="AG194" s="79">
        <v>61</v>
      </c>
      <c r="AH194" s="79">
        <v>0</v>
      </c>
      <c r="AI194" s="79">
        <v>44</v>
      </c>
      <c r="AJ194" s="79">
        <v>45</v>
      </c>
      <c r="AK194" s="79">
        <v>35</v>
      </c>
      <c r="AL194" s="53">
        <v>54</v>
      </c>
      <c r="AM194" s="125"/>
      <c r="AN194" s="53">
        <v>0</v>
      </c>
      <c r="AO194" s="121" t="s">
        <v>111</v>
      </c>
      <c r="AP194" s="125"/>
      <c r="AQ194" s="53">
        <v>35</v>
      </c>
      <c r="AR194" s="125"/>
      <c r="AS194" s="19">
        <f t="shared" si="85"/>
        <v>35</v>
      </c>
      <c r="AT194" s="53">
        <v>44</v>
      </c>
      <c r="AU194" s="54">
        <v>30</v>
      </c>
      <c r="AV194" s="54">
        <v>32</v>
      </c>
      <c r="AW194" s="54">
        <v>38</v>
      </c>
      <c r="AX194" s="54">
        <v>37</v>
      </c>
      <c r="AY194" s="54">
        <v>28</v>
      </c>
      <c r="AZ194" s="54">
        <v>40</v>
      </c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9"/>
      <c r="BP194" s="79"/>
      <c r="BQ194" s="79"/>
      <c r="BR194" s="79"/>
      <c r="BS194" s="79"/>
    </row>
    <row r="195" spans="1:71" x14ac:dyDescent="0.2">
      <c r="A195" s="121" t="s">
        <v>112</v>
      </c>
      <c r="B195" s="187"/>
      <c r="C195" s="49" t="s">
        <v>97</v>
      </c>
      <c r="D195" s="188"/>
      <c r="E195" s="49" t="s">
        <v>97</v>
      </c>
      <c r="F195" s="49" t="s">
        <v>97</v>
      </c>
      <c r="G195" s="49" t="s">
        <v>97</v>
      </c>
      <c r="H195" s="49" t="s">
        <v>97</v>
      </c>
      <c r="I195" s="49" t="s">
        <v>97</v>
      </c>
      <c r="J195" s="49">
        <v>23</v>
      </c>
      <c r="K195" s="49">
        <v>41</v>
      </c>
      <c r="L195" s="49">
        <v>50</v>
      </c>
      <c r="M195" s="79">
        <v>71</v>
      </c>
      <c r="N195" s="79">
        <v>69</v>
      </c>
      <c r="O195" s="76">
        <v>64</v>
      </c>
      <c r="P195" s="79">
        <v>105</v>
      </c>
      <c r="Q195" s="188"/>
      <c r="R195" s="82">
        <v>112</v>
      </c>
      <c r="S195" s="76">
        <v>102</v>
      </c>
      <c r="T195" s="76">
        <v>137</v>
      </c>
      <c r="U195" s="79">
        <v>100</v>
      </c>
      <c r="V195" s="76">
        <v>105</v>
      </c>
      <c r="W195" s="76">
        <v>107</v>
      </c>
      <c r="X195" s="79">
        <v>80</v>
      </c>
      <c r="Y195" s="79">
        <v>116</v>
      </c>
      <c r="Z195" s="79">
        <v>82</v>
      </c>
      <c r="AA195" s="76">
        <v>66</v>
      </c>
      <c r="AB195" s="79">
        <v>85</v>
      </c>
      <c r="AC195" s="79">
        <v>80</v>
      </c>
      <c r="AD195" s="79">
        <v>96</v>
      </c>
      <c r="AE195" s="79">
        <v>110</v>
      </c>
      <c r="AF195" s="79">
        <v>71</v>
      </c>
      <c r="AG195" s="79">
        <v>99</v>
      </c>
      <c r="AH195" s="79">
        <v>87</v>
      </c>
      <c r="AI195" s="79">
        <v>86</v>
      </c>
      <c r="AJ195" s="79">
        <v>65</v>
      </c>
      <c r="AK195" s="79">
        <v>67</v>
      </c>
      <c r="AL195" s="53">
        <v>78</v>
      </c>
      <c r="AM195" s="125"/>
      <c r="AN195" s="53">
        <v>20</v>
      </c>
      <c r="AO195" s="121" t="s">
        <v>112</v>
      </c>
      <c r="AP195" s="125"/>
      <c r="AQ195" s="53">
        <v>46</v>
      </c>
      <c r="AR195" s="125"/>
      <c r="AS195" s="19">
        <f t="shared" si="85"/>
        <v>66</v>
      </c>
      <c r="AT195" s="53">
        <v>69</v>
      </c>
      <c r="AU195" s="54">
        <v>69</v>
      </c>
      <c r="AV195" s="54">
        <v>35</v>
      </c>
      <c r="AW195" s="54">
        <v>53</v>
      </c>
      <c r="AX195" s="54">
        <v>73</v>
      </c>
      <c r="AY195" s="54">
        <v>53</v>
      </c>
      <c r="AZ195" s="54">
        <v>53</v>
      </c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9"/>
      <c r="BP195" s="79"/>
      <c r="BQ195" s="79"/>
      <c r="BR195" s="79"/>
      <c r="BS195" s="79"/>
    </row>
    <row r="196" spans="1:71" x14ac:dyDescent="0.2">
      <c r="A196" s="121" t="s">
        <v>113</v>
      </c>
      <c r="B196" s="187"/>
      <c r="C196" s="49">
        <v>40</v>
      </c>
      <c r="D196" s="188"/>
      <c r="E196" s="49">
        <v>102</v>
      </c>
      <c r="F196" s="49">
        <v>362</v>
      </c>
      <c r="G196" s="49">
        <v>422</v>
      </c>
      <c r="H196" s="49">
        <v>454</v>
      </c>
      <c r="I196" s="79">
        <v>872</v>
      </c>
      <c r="J196" s="49">
        <v>654</v>
      </c>
      <c r="K196" s="49">
        <v>551</v>
      </c>
      <c r="L196" s="49">
        <v>684</v>
      </c>
      <c r="M196" s="79">
        <v>703</v>
      </c>
      <c r="N196" s="79">
        <v>771</v>
      </c>
      <c r="O196" s="76">
        <v>713</v>
      </c>
      <c r="P196" s="79">
        <v>699</v>
      </c>
      <c r="Q196" s="188"/>
      <c r="R196" s="82">
        <v>710</v>
      </c>
      <c r="S196" s="76">
        <v>726</v>
      </c>
      <c r="T196" s="76">
        <v>857</v>
      </c>
      <c r="U196" s="79">
        <v>697</v>
      </c>
      <c r="V196" s="76">
        <v>844</v>
      </c>
      <c r="W196" s="76">
        <v>806</v>
      </c>
      <c r="X196" s="79">
        <v>768</v>
      </c>
      <c r="Y196" s="79">
        <v>875</v>
      </c>
      <c r="Z196" s="79">
        <v>753</v>
      </c>
      <c r="AA196" s="76">
        <v>742</v>
      </c>
      <c r="AB196" s="79">
        <v>693</v>
      </c>
      <c r="AC196" s="79">
        <v>682</v>
      </c>
      <c r="AD196" s="79">
        <v>771</v>
      </c>
      <c r="AE196" s="79">
        <v>695</v>
      </c>
      <c r="AF196" s="79">
        <v>699</v>
      </c>
      <c r="AG196" s="79">
        <v>757</v>
      </c>
      <c r="AH196" s="79">
        <v>756</v>
      </c>
      <c r="AI196" s="79">
        <v>681</v>
      </c>
      <c r="AJ196" s="79">
        <v>719</v>
      </c>
      <c r="AK196" s="79">
        <v>742</v>
      </c>
      <c r="AL196" s="53">
        <v>764</v>
      </c>
      <c r="AM196" s="125"/>
      <c r="AN196" s="53">
        <v>275</v>
      </c>
      <c r="AO196" s="121" t="s">
        <v>113</v>
      </c>
      <c r="AP196" s="125"/>
      <c r="AQ196" s="53">
        <v>523</v>
      </c>
      <c r="AR196" s="125"/>
      <c r="AS196" s="19">
        <f t="shared" si="85"/>
        <v>798</v>
      </c>
      <c r="AT196" s="53">
        <v>700</v>
      </c>
      <c r="AU196" s="54">
        <v>725</v>
      </c>
      <c r="AV196" s="54">
        <v>821</v>
      </c>
      <c r="AW196" s="54">
        <v>786</v>
      </c>
      <c r="AX196" s="54">
        <v>752</v>
      </c>
      <c r="AY196" s="54">
        <v>735</v>
      </c>
      <c r="AZ196" s="54">
        <v>821</v>
      </c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</row>
    <row r="197" spans="1:71" x14ac:dyDescent="0.2">
      <c r="A197" s="121" t="s">
        <v>114</v>
      </c>
      <c r="B197" s="187"/>
      <c r="C197" s="49" t="s">
        <v>97</v>
      </c>
      <c r="D197" s="188"/>
      <c r="E197" s="49">
        <v>20</v>
      </c>
      <c r="F197" s="49">
        <v>51</v>
      </c>
      <c r="G197" s="49">
        <v>30</v>
      </c>
      <c r="H197" s="49">
        <v>23</v>
      </c>
      <c r="I197" s="79">
        <v>23</v>
      </c>
      <c r="J197" s="49">
        <v>15</v>
      </c>
      <c r="K197" s="49">
        <v>16</v>
      </c>
      <c r="L197" s="49">
        <v>30</v>
      </c>
      <c r="M197" s="79">
        <v>27</v>
      </c>
      <c r="N197" s="79">
        <v>6</v>
      </c>
      <c r="O197" s="76">
        <v>6</v>
      </c>
      <c r="P197" s="79">
        <v>5</v>
      </c>
      <c r="Q197" s="188"/>
      <c r="R197" s="82">
        <v>20</v>
      </c>
      <c r="S197" s="76">
        <v>14</v>
      </c>
      <c r="T197" s="76">
        <v>7</v>
      </c>
      <c r="U197" s="79">
        <v>16</v>
      </c>
      <c r="V197" s="76">
        <v>18</v>
      </c>
      <c r="W197" s="76">
        <v>21</v>
      </c>
      <c r="X197" s="79">
        <v>17</v>
      </c>
      <c r="Y197" s="79">
        <v>23</v>
      </c>
      <c r="Z197" s="79">
        <v>16</v>
      </c>
      <c r="AA197" s="76">
        <v>18</v>
      </c>
      <c r="AB197" s="79">
        <v>8</v>
      </c>
      <c r="AC197" s="49">
        <v>12</v>
      </c>
      <c r="AD197" s="79">
        <v>13</v>
      </c>
      <c r="AE197" s="79">
        <v>8</v>
      </c>
      <c r="AF197" s="49">
        <v>11</v>
      </c>
      <c r="AG197" s="79">
        <v>9</v>
      </c>
      <c r="AH197" s="79">
        <v>8</v>
      </c>
      <c r="AI197" s="79">
        <v>9</v>
      </c>
      <c r="AJ197" s="76">
        <v>7</v>
      </c>
      <c r="AK197" s="49">
        <v>8</v>
      </c>
      <c r="AL197" s="53">
        <v>5</v>
      </c>
      <c r="AM197" s="125"/>
      <c r="AN197" s="53">
        <v>0</v>
      </c>
      <c r="AO197" s="121" t="s">
        <v>114</v>
      </c>
      <c r="AP197" s="125"/>
      <c r="AQ197" s="53">
        <v>4</v>
      </c>
      <c r="AR197" s="125"/>
      <c r="AS197" s="19">
        <f t="shared" si="85"/>
        <v>4</v>
      </c>
      <c r="AT197" s="53">
        <v>0</v>
      </c>
      <c r="AU197" s="54">
        <v>0</v>
      </c>
      <c r="AV197" s="54">
        <v>0</v>
      </c>
      <c r="AW197" s="54">
        <v>0</v>
      </c>
      <c r="AX197" s="54">
        <v>0</v>
      </c>
      <c r="AY197" s="54">
        <v>0</v>
      </c>
      <c r="AZ197" s="54">
        <v>0</v>
      </c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</row>
    <row r="198" spans="1:71" x14ac:dyDescent="0.2">
      <c r="A198" s="121" t="s">
        <v>115</v>
      </c>
      <c r="B198" s="187"/>
      <c r="C198" s="49" t="s">
        <v>97</v>
      </c>
      <c r="D198" s="188"/>
      <c r="E198" s="49" t="s">
        <v>97</v>
      </c>
      <c r="F198" s="49" t="s">
        <v>97</v>
      </c>
      <c r="G198" s="49" t="s">
        <v>97</v>
      </c>
      <c r="H198" s="49" t="s">
        <v>97</v>
      </c>
      <c r="I198" s="49" t="s">
        <v>97</v>
      </c>
      <c r="J198" s="49" t="s">
        <v>97</v>
      </c>
      <c r="K198" s="49" t="s">
        <v>97</v>
      </c>
      <c r="L198" s="49">
        <v>0</v>
      </c>
      <c r="M198" s="79">
        <v>0</v>
      </c>
      <c r="N198" s="79">
        <v>10</v>
      </c>
      <c r="O198" s="76">
        <v>13</v>
      </c>
      <c r="P198" s="79">
        <v>10</v>
      </c>
      <c r="Q198" s="188"/>
      <c r="R198" s="82">
        <v>13</v>
      </c>
      <c r="S198" s="76">
        <v>16</v>
      </c>
      <c r="T198" s="76">
        <v>12</v>
      </c>
      <c r="U198" s="79">
        <v>13</v>
      </c>
      <c r="V198" s="76">
        <v>15</v>
      </c>
      <c r="W198" s="76">
        <v>17</v>
      </c>
      <c r="X198" s="79">
        <v>10</v>
      </c>
      <c r="Y198" s="79">
        <v>14</v>
      </c>
      <c r="Z198" s="79">
        <v>13</v>
      </c>
      <c r="AA198" s="76">
        <v>14</v>
      </c>
      <c r="AB198" s="79">
        <v>10</v>
      </c>
      <c r="AC198" s="49">
        <v>11</v>
      </c>
      <c r="AD198" s="79">
        <v>16</v>
      </c>
      <c r="AE198" s="79">
        <v>4</v>
      </c>
      <c r="AF198" s="49">
        <v>3</v>
      </c>
      <c r="AG198" s="79">
        <v>4</v>
      </c>
      <c r="AH198" s="79">
        <v>1</v>
      </c>
      <c r="AI198" s="79">
        <v>4</v>
      </c>
      <c r="AJ198" s="76">
        <v>9</v>
      </c>
      <c r="AK198" s="49">
        <v>1</v>
      </c>
      <c r="AL198" s="53">
        <v>2</v>
      </c>
      <c r="AM198" s="125"/>
      <c r="AN198" s="53">
        <v>0</v>
      </c>
      <c r="AO198" s="121" t="s">
        <v>115</v>
      </c>
      <c r="AP198" s="125"/>
      <c r="AQ198" s="53">
        <v>3</v>
      </c>
      <c r="AR198" s="125"/>
      <c r="AS198" s="19">
        <f t="shared" si="85"/>
        <v>3</v>
      </c>
      <c r="AT198" s="53">
        <v>0</v>
      </c>
      <c r="AU198" s="54">
        <v>0</v>
      </c>
      <c r="AV198" s="54">
        <v>0</v>
      </c>
      <c r="AW198" s="54">
        <v>0</v>
      </c>
      <c r="AX198" s="54">
        <v>0</v>
      </c>
      <c r="AY198" s="54">
        <v>0</v>
      </c>
      <c r="AZ198" s="54">
        <v>0</v>
      </c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</row>
    <row r="199" spans="1:71" x14ac:dyDescent="0.2">
      <c r="A199" s="121" t="s">
        <v>116</v>
      </c>
      <c r="B199" s="187"/>
      <c r="C199" s="49" t="s">
        <v>97</v>
      </c>
      <c r="D199" s="188"/>
      <c r="E199" s="49" t="s">
        <v>97</v>
      </c>
      <c r="F199" s="49" t="s">
        <v>97</v>
      </c>
      <c r="G199" s="49" t="s">
        <v>97</v>
      </c>
      <c r="H199" s="49">
        <v>1</v>
      </c>
      <c r="I199" s="202">
        <v>7</v>
      </c>
      <c r="J199" s="49">
        <v>18</v>
      </c>
      <c r="K199" s="49">
        <v>46</v>
      </c>
      <c r="L199" s="49">
        <v>42</v>
      </c>
      <c r="M199" s="79">
        <v>40</v>
      </c>
      <c r="N199" s="79">
        <v>42</v>
      </c>
      <c r="O199" s="76">
        <v>52</v>
      </c>
      <c r="P199" s="79">
        <v>69</v>
      </c>
      <c r="Q199" s="188"/>
      <c r="R199" s="82">
        <v>54</v>
      </c>
      <c r="S199" s="76">
        <v>48</v>
      </c>
      <c r="T199" s="76">
        <v>73</v>
      </c>
      <c r="U199" s="79">
        <v>62</v>
      </c>
      <c r="V199" s="76">
        <v>65</v>
      </c>
      <c r="W199" s="76">
        <v>80</v>
      </c>
      <c r="X199" s="79">
        <v>64</v>
      </c>
      <c r="Y199" s="79">
        <v>74</v>
      </c>
      <c r="Z199" s="79">
        <v>42</v>
      </c>
      <c r="AA199" s="76">
        <v>49</v>
      </c>
      <c r="AB199" s="79">
        <v>55</v>
      </c>
      <c r="AC199" s="76">
        <v>64</v>
      </c>
      <c r="AD199" s="79">
        <v>67</v>
      </c>
      <c r="AE199" s="79">
        <v>82</v>
      </c>
      <c r="AF199" s="76">
        <v>64</v>
      </c>
      <c r="AG199" s="79">
        <v>67</v>
      </c>
      <c r="AH199" s="79">
        <v>78</v>
      </c>
      <c r="AI199" s="79">
        <v>64</v>
      </c>
      <c r="AJ199" s="76">
        <v>45</v>
      </c>
      <c r="AK199" s="76">
        <v>73</v>
      </c>
      <c r="AL199" s="53">
        <v>61</v>
      </c>
      <c r="AM199" s="125"/>
      <c r="AN199" s="53">
        <v>32</v>
      </c>
      <c r="AO199" s="121" t="s">
        <v>116</v>
      </c>
      <c r="AP199" s="125"/>
      <c r="AQ199" s="53">
        <v>45</v>
      </c>
      <c r="AR199" s="125"/>
      <c r="AS199" s="19">
        <f t="shared" si="85"/>
        <v>77</v>
      </c>
      <c r="AT199" s="53">
        <v>58</v>
      </c>
      <c r="AU199" s="54">
        <v>51</v>
      </c>
      <c r="AV199" s="54">
        <v>61</v>
      </c>
      <c r="AW199" s="54">
        <v>49</v>
      </c>
      <c r="AX199" s="54">
        <v>61</v>
      </c>
      <c r="AY199" s="54">
        <v>62</v>
      </c>
      <c r="AZ199" s="54">
        <v>61</v>
      </c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</row>
    <row r="200" spans="1:71" x14ac:dyDescent="0.2">
      <c r="A200" s="121" t="s">
        <v>117</v>
      </c>
      <c r="B200" s="187"/>
      <c r="C200" s="49" t="s">
        <v>97</v>
      </c>
      <c r="D200" s="188"/>
      <c r="E200" s="49" t="s">
        <v>97</v>
      </c>
      <c r="F200" s="49" t="s">
        <v>97</v>
      </c>
      <c r="G200" s="49">
        <v>16</v>
      </c>
      <c r="H200" s="49">
        <v>9</v>
      </c>
      <c r="I200" s="79">
        <v>0</v>
      </c>
      <c r="J200" s="49">
        <v>10</v>
      </c>
      <c r="K200" s="49">
        <v>12</v>
      </c>
      <c r="L200" s="49">
        <v>8</v>
      </c>
      <c r="M200" s="79">
        <v>17</v>
      </c>
      <c r="N200" s="79">
        <v>10</v>
      </c>
      <c r="O200" s="76">
        <v>12</v>
      </c>
      <c r="P200" s="79">
        <v>1</v>
      </c>
      <c r="Q200" s="188"/>
      <c r="R200" s="82">
        <v>14</v>
      </c>
      <c r="S200" s="76">
        <v>14</v>
      </c>
      <c r="T200" s="76">
        <v>14</v>
      </c>
      <c r="U200" s="79">
        <v>20</v>
      </c>
      <c r="V200" s="76">
        <v>17</v>
      </c>
      <c r="W200" s="76">
        <v>23</v>
      </c>
      <c r="X200" s="79">
        <v>13</v>
      </c>
      <c r="Y200" s="79">
        <v>19</v>
      </c>
      <c r="Z200" s="79">
        <v>33</v>
      </c>
      <c r="AA200" s="76">
        <v>25</v>
      </c>
      <c r="AB200" s="79">
        <v>0</v>
      </c>
      <c r="AC200" s="79">
        <v>0</v>
      </c>
      <c r="AD200" s="79">
        <v>29</v>
      </c>
      <c r="AE200" s="79">
        <v>30</v>
      </c>
      <c r="AF200" s="79">
        <v>32</v>
      </c>
      <c r="AG200" s="79">
        <v>31</v>
      </c>
      <c r="AH200" s="79">
        <v>21</v>
      </c>
      <c r="AI200" s="79">
        <v>21</v>
      </c>
      <c r="AJ200" s="79">
        <v>20</v>
      </c>
      <c r="AK200" s="79">
        <v>18</v>
      </c>
      <c r="AL200" s="53">
        <v>25</v>
      </c>
      <c r="AM200" s="125"/>
      <c r="AN200" s="53">
        <v>20</v>
      </c>
      <c r="AO200" s="121" t="s">
        <v>117</v>
      </c>
      <c r="AP200" s="125"/>
      <c r="AQ200" s="53">
        <v>0</v>
      </c>
      <c r="AR200" s="125"/>
      <c r="AS200" s="19">
        <f t="shared" si="85"/>
        <v>20</v>
      </c>
      <c r="AT200" s="53">
        <v>35</v>
      </c>
      <c r="AU200" s="54">
        <v>23</v>
      </c>
      <c r="AV200" s="54">
        <v>20</v>
      </c>
      <c r="AW200" s="54">
        <v>18</v>
      </c>
      <c r="AX200" s="54">
        <v>16</v>
      </c>
      <c r="AY200" s="54">
        <v>21</v>
      </c>
      <c r="AZ200" s="54">
        <v>22</v>
      </c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</row>
    <row r="201" spans="1:71" x14ac:dyDescent="0.2">
      <c r="A201" s="121" t="s">
        <v>118</v>
      </c>
      <c r="B201" s="187"/>
      <c r="C201" s="49" t="s">
        <v>97</v>
      </c>
      <c r="D201" s="188"/>
      <c r="E201" s="49">
        <v>36</v>
      </c>
      <c r="F201" s="49">
        <v>104</v>
      </c>
      <c r="G201" s="49">
        <v>141</v>
      </c>
      <c r="H201" s="49">
        <v>89</v>
      </c>
      <c r="I201" s="79">
        <v>79</v>
      </c>
      <c r="J201" s="49">
        <v>83</v>
      </c>
      <c r="K201" s="49">
        <v>126</v>
      </c>
      <c r="L201" s="49">
        <v>99</v>
      </c>
      <c r="M201" s="79">
        <v>17</v>
      </c>
      <c r="N201" s="79">
        <v>0</v>
      </c>
      <c r="O201" s="76">
        <v>115</v>
      </c>
      <c r="P201" s="79">
        <v>113</v>
      </c>
      <c r="Q201" s="188"/>
      <c r="R201" s="82">
        <v>95</v>
      </c>
      <c r="S201" s="76">
        <v>81</v>
      </c>
      <c r="T201" s="76">
        <v>98</v>
      </c>
      <c r="U201" s="79">
        <v>125</v>
      </c>
      <c r="V201" s="76">
        <v>117</v>
      </c>
      <c r="W201" s="76">
        <v>136</v>
      </c>
      <c r="X201" s="79">
        <v>154</v>
      </c>
      <c r="Y201" s="79">
        <v>156</v>
      </c>
      <c r="Z201" s="79">
        <v>114</v>
      </c>
      <c r="AA201" s="76">
        <v>133</v>
      </c>
      <c r="AB201" s="79">
        <v>131</v>
      </c>
      <c r="AC201" s="79">
        <v>147</v>
      </c>
      <c r="AD201" s="79">
        <v>171</v>
      </c>
      <c r="AE201" s="79">
        <v>175</v>
      </c>
      <c r="AF201" s="79">
        <v>170</v>
      </c>
      <c r="AG201" s="79">
        <v>164</v>
      </c>
      <c r="AH201" s="79">
        <v>168</v>
      </c>
      <c r="AI201" s="79">
        <v>150</v>
      </c>
      <c r="AJ201" s="79">
        <v>171</v>
      </c>
      <c r="AK201" s="79">
        <v>149</v>
      </c>
      <c r="AL201" s="53">
        <v>135</v>
      </c>
      <c r="AM201" s="125"/>
      <c r="AN201" s="53">
        <v>64</v>
      </c>
      <c r="AO201" s="121" t="s">
        <v>118</v>
      </c>
      <c r="AP201" s="125"/>
      <c r="AQ201" s="53">
        <v>99</v>
      </c>
      <c r="AR201" s="125"/>
      <c r="AS201" s="19">
        <f t="shared" si="85"/>
        <v>163</v>
      </c>
      <c r="AT201" s="53">
        <v>148</v>
      </c>
      <c r="AU201" s="54">
        <v>146</v>
      </c>
      <c r="AV201" s="54">
        <v>155</v>
      </c>
      <c r="AW201" s="54">
        <v>153</v>
      </c>
      <c r="AX201" s="54">
        <v>162</v>
      </c>
      <c r="AY201" s="54">
        <v>177</v>
      </c>
      <c r="AZ201" s="54">
        <v>180</v>
      </c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</row>
    <row r="202" spans="1:71" x14ac:dyDescent="0.2">
      <c r="A202" s="121" t="s">
        <v>119</v>
      </c>
      <c r="B202" s="187"/>
      <c r="C202" s="49" t="s">
        <v>97</v>
      </c>
      <c r="D202" s="188"/>
      <c r="E202" s="49" t="s">
        <v>97</v>
      </c>
      <c r="F202" s="49" t="s">
        <v>97</v>
      </c>
      <c r="G202" s="49" t="s">
        <v>97</v>
      </c>
      <c r="H202" s="49" t="s">
        <v>97</v>
      </c>
      <c r="I202" s="49" t="s">
        <v>97</v>
      </c>
      <c r="J202" s="49">
        <v>40</v>
      </c>
      <c r="K202" s="49">
        <v>21</v>
      </c>
      <c r="L202" s="49">
        <v>36</v>
      </c>
      <c r="M202" s="79">
        <v>40</v>
      </c>
      <c r="N202" s="79">
        <v>2</v>
      </c>
      <c r="O202" s="76">
        <v>37</v>
      </c>
      <c r="P202" s="79">
        <v>45</v>
      </c>
      <c r="Q202" s="188"/>
      <c r="R202" s="82">
        <v>71</v>
      </c>
      <c r="S202" s="76">
        <v>28</v>
      </c>
      <c r="T202" s="76">
        <v>70</v>
      </c>
      <c r="U202" s="79">
        <v>35</v>
      </c>
      <c r="V202" s="76">
        <v>51</v>
      </c>
      <c r="W202" s="76">
        <v>48</v>
      </c>
      <c r="X202" s="79">
        <v>40</v>
      </c>
      <c r="Y202" s="79">
        <v>64</v>
      </c>
      <c r="Z202" s="79">
        <v>42</v>
      </c>
      <c r="AA202" s="76">
        <v>44</v>
      </c>
      <c r="AB202" s="76">
        <v>57</v>
      </c>
      <c r="AC202" s="79">
        <v>40</v>
      </c>
      <c r="AD202" s="79">
        <v>49</v>
      </c>
      <c r="AE202" s="79">
        <v>39</v>
      </c>
      <c r="AF202" s="79">
        <v>42</v>
      </c>
      <c r="AG202" s="79">
        <v>47</v>
      </c>
      <c r="AH202" s="79">
        <v>39</v>
      </c>
      <c r="AI202" s="79">
        <v>35</v>
      </c>
      <c r="AJ202" s="79">
        <v>33</v>
      </c>
      <c r="AK202" s="79">
        <v>40</v>
      </c>
      <c r="AL202" s="53">
        <v>33</v>
      </c>
      <c r="AM202" s="125"/>
      <c r="AN202" s="53">
        <v>13</v>
      </c>
      <c r="AO202" s="121" t="s">
        <v>119</v>
      </c>
      <c r="AP202" s="125"/>
      <c r="AQ202" s="53">
        <v>11</v>
      </c>
      <c r="AR202" s="125"/>
      <c r="AS202" s="19">
        <f t="shared" si="85"/>
        <v>24</v>
      </c>
      <c r="AT202" s="53">
        <v>45</v>
      </c>
      <c r="AU202" s="54">
        <v>24</v>
      </c>
      <c r="AV202" s="54">
        <v>18</v>
      </c>
      <c r="AW202" s="54">
        <v>22</v>
      </c>
      <c r="AX202" s="54">
        <v>23</v>
      </c>
      <c r="AY202" s="54">
        <v>24</v>
      </c>
      <c r="AZ202" s="54">
        <v>26</v>
      </c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79"/>
    </row>
    <row r="203" spans="1:71" x14ac:dyDescent="0.2">
      <c r="A203" s="121" t="s">
        <v>120</v>
      </c>
      <c r="B203" s="187"/>
      <c r="C203" s="49" t="s">
        <v>97</v>
      </c>
      <c r="D203" s="188"/>
      <c r="E203" s="49" t="s">
        <v>97</v>
      </c>
      <c r="F203" s="49" t="s">
        <v>97</v>
      </c>
      <c r="G203" s="49" t="s">
        <v>97</v>
      </c>
      <c r="H203" s="49" t="s">
        <v>97</v>
      </c>
      <c r="I203" s="49" t="s">
        <v>97</v>
      </c>
      <c r="J203" s="49" t="s">
        <v>97</v>
      </c>
      <c r="K203" s="49" t="s">
        <v>97</v>
      </c>
      <c r="L203" s="49">
        <v>0</v>
      </c>
      <c r="M203" s="79">
        <v>0</v>
      </c>
      <c r="N203" s="79">
        <v>0</v>
      </c>
      <c r="O203" s="76">
        <v>0</v>
      </c>
      <c r="P203" s="79">
        <v>0</v>
      </c>
      <c r="Q203" s="188"/>
      <c r="R203" s="82">
        <v>0</v>
      </c>
      <c r="S203" s="76">
        <v>0</v>
      </c>
      <c r="T203" s="76">
        <v>16</v>
      </c>
      <c r="U203" s="79">
        <v>43</v>
      </c>
      <c r="V203" s="76">
        <v>56</v>
      </c>
      <c r="W203" s="76">
        <v>36</v>
      </c>
      <c r="X203" s="79">
        <v>55</v>
      </c>
      <c r="Y203" s="79">
        <v>77</v>
      </c>
      <c r="Z203" s="79">
        <v>62</v>
      </c>
      <c r="AA203" s="76">
        <v>69</v>
      </c>
      <c r="AB203" s="79">
        <v>79</v>
      </c>
      <c r="AC203" s="79">
        <v>69</v>
      </c>
      <c r="AD203" s="79">
        <v>66</v>
      </c>
      <c r="AE203" s="79">
        <v>74</v>
      </c>
      <c r="AF203" s="79">
        <v>85</v>
      </c>
      <c r="AG203" s="79">
        <v>76</v>
      </c>
      <c r="AH203" s="79">
        <v>79</v>
      </c>
      <c r="AI203" s="79">
        <v>85</v>
      </c>
      <c r="AJ203" s="79">
        <v>83</v>
      </c>
      <c r="AK203" s="79">
        <v>159</v>
      </c>
      <c r="AL203" s="53">
        <v>110</v>
      </c>
      <c r="AM203" s="125"/>
      <c r="AN203" s="53">
        <v>52</v>
      </c>
      <c r="AO203" s="121" t="s">
        <v>120</v>
      </c>
      <c r="AP203" s="125"/>
      <c r="AQ203" s="53">
        <v>49</v>
      </c>
      <c r="AR203" s="125"/>
      <c r="AS203" s="19">
        <f t="shared" si="85"/>
        <v>101</v>
      </c>
      <c r="AT203" s="53">
        <v>107</v>
      </c>
      <c r="AU203" s="54">
        <v>100</v>
      </c>
      <c r="AV203" s="54">
        <v>74</v>
      </c>
      <c r="AW203" s="54">
        <v>53</v>
      </c>
      <c r="AX203" s="54">
        <v>123</v>
      </c>
      <c r="AY203" s="54">
        <v>124</v>
      </c>
      <c r="AZ203" s="54">
        <v>140</v>
      </c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9"/>
      <c r="BP203" s="79"/>
      <c r="BQ203" s="79"/>
      <c r="BR203" s="79"/>
      <c r="BS203" s="79"/>
    </row>
    <row r="204" spans="1:71" x14ac:dyDescent="0.2">
      <c r="A204" s="121" t="s">
        <v>121</v>
      </c>
      <c r="B204" s="187"/>
      <c r="C204" s="49" t="s">
        <v>97</v>
      </c>
      <c r="D204" s="188"/>
      <c r="E204" s="49" t="s">
        <v>97</v>
      </c>
      <c r="F204" s="49" t="s">
        <v>97</v>
      </c>
      <c r="G204" s="49" t="s">
        <v>97</v>
      </c>
      <c r="H204" s="49" t="s">
        <v>97</v>
      </c>
      <c r="I204" s="49" t="s">
        <v>97</v>
      </c>
      <c r="J204" s="49" t="s">
        <v>97</v>
      </c>
      <c r="K204" s="49" t="s">
        <v>97</v>
      </c>
      <c r="L204" s="49">
        <v>0</v>
      </c>
      <c r="M204" s="79">
        <v>0</v>
      </c>
      <c r="N204" s="79">
        <v>0</v>
      </c>
      <c r="O204" s="76">
        <v>0</v>
      </c>
      <c r="P204" s="79">
        <v>0</v>
      </c>
      <c r="Q204" s="188"/>
      <c r="R204" s="82">
        <v>0</v>
      </c>
      <c r="S204" s="76">
        <v>0</v>
      </c>
      <c r="T204" s="76">
        <v>0</v>
      </c>
      <c r="U204" s="79">
        <v>0</v>
      </c>
      <c r="V204" s="76">
        <v>0</v>
      </c>
      <c r="W204" s="76">
        <v>0</v>
      </c>
      <c r="X204" s="79">
        <v>0</v>
      </c>
      <c r="Y204" s="79">
        <v>0</v>
      </c>
      <c r="Z204" s="79">
        <v>0</v>
      </c>
      <c r="AA204" s="76">
        <v>0</v>
      </c>
      <c r="AB204" s="76">
        <v>0</v>
      </c>
      <c r="AC204" s="79">
        <v>0</v>
      </c>
      <c r="AD204" s="79">
        <v>0</v>
      </c>
      <c r="AE204" s="79">
        <v>0</v>
      </c>
      <c r="AF204" s="79">
        <v>0</v>
      </c>
      <c r="AG204" s="79">
        <v>0</v>
      </c>
      <c r="AH204" s="79">
        <v>0</v>
      </c>
      <c r="AI204" s="79">
        <v>0</v>
      </c>
      <c r="AJ204" s="79">
        <v>0</v>
      </c>
      <c r="AK204" s="79">
        <v>0</v>
      </c>
      <c r="AL204" s="53">
        <v>0</v>
      </c>
      <c r="AM204" s="125"/>
      <c r="AN204" s="53">
        <v>0</v>
      </c>
      <c r="AO204" s="121" t="s">
        <v>121</v>
      </c>
      <c r="AP204" s="125"/>
      <c r="AQ204" s="53">
        <v>0</v>
      </c>
      <c r="AR204" s="125"/>
      <c r="AS204" s="19">
        <f t="shared" si="85"/>
        <v>0</v>
      </c>
      <c r="AT204" s="53">
        <v>0</v>
      </c>
      <c r="AU204" s="54">
        <v>0</v>
      </c>
      <c r="AV204" s="54">
        <v>0</v>
      </c>
      <c r="AW204" s="54">
        <v>0</v>
      </c>
      <c r="AX204" s="54">
        <v>0</v>
      </c>
      <c r="AY204" s="54">
        <v>0</v>
      </c>
      <c r="AZ204" s="54">
        <v>0</v>
      </c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9"/>
      <c r="BP204" s="79"/>
      <c r="BQ204" s="79"/>
      <c r="BR204" s="79"/>
      <c r="BS204" s="79"/>
    </row>
    <row r="205" spans="1:71" x14ac:dyDescent="0.2">
      <c r="A205" s="121" t="s">
        <v>122</v>
      </c>
      <c r="B205" s="187"/>
      <c r="C205" s="49" t="s">
        <v>97</v>
      </c>
      <c r="D205" s="188"/>
      <c r="E205" s="49" t="s">
        <v>97</v>
      </c>
      <c r="F205" s="49" t="s">
        <v>97</v>
      </c>
      <c r="G205" s="49" t="s">
        <v>97</v>
      </c>
      <c r="H205" s="49" t="s">
        <v>97</v>
      </c>
      <c r="I205" s="49" t="s">
        <v>97</v>
      </c>
      <c r="J205" s="49">
        <v>40</v>
      </c>
      <c r="K205" s="49">
        <v>5</v>
      </c>
      <c r="L205" s="49">
        <v>15</v>
      </c>
      <c r="M205" s="79">
        <v>13</v>
      </c>
      <c r="N205" s="79">
        <v>12</v>
      </c>
      <c r="O205" s="76">
        <v>15</v>
      </c>
      <c r="P205" s="79">
        <v>14</v>
      </c>
      <c r="Q205" s="188"/>
      <c r="R205" s="82">
        <v>26</v>
      </c>
      <c r="S205" s="76">
        <v>21</v>
      </c>
      <c r="T205" s="76">
        <v>39</v>
      </c>
      <c r="U205" s="79">
        <v>36</v>
      </c>
      <c r="V205" s="76">
        <v>43</v>
      </c>
      <c r="W205" s="76">
        <v>34</v>
      </c>
      <c r="X205" s="79">
        <v>18</v>
      </c>
      <c r="Y205" s="79">
        <v>36</v>
      </c>
      <c r="Z205" s="79">
        <v>46</v>
      </c>
      <c r="AA205" s="76">
        <v>53</v>
      </c>
      <c r="AB205" s="79">
        <v>57</v>
      </c>
      <c r="AC205" s="79">
        <v>47</v>
      </c>
      <c r="AD205" s="79">
        <v>46</v>
      </c>
      <c r="AE205" s="79">
        <v>48</v>
      </c>
      <c r="AF205" s="79">
        <v>43</v>
      </c>
      <c r="AG205" s="79">
        <v>42</v>
      </c>
      <c r="AH205" s="79">
        <v>40</v>
      </c>
      <c r="AI205" s="79">
        <v>58</v>
      </c>
      <c r="AJ205" s="79">
        <v>37</v>
      </c>
      <c r="AK205" s="79">
        <v>69</v>
      </c>
      <c r="AL205" s="53">
        <v>93</v>
      </c>
      <c r="AM205" s="125"/>
      <c r="AN205" s="53">
        <v>48</v>
      </c>
      <c r="AO205" s="121" t="s">
        <v>122</v>
      </c>
      <c r="AP205" s="125"/>
      <c r="AQ205" s="53">
        <v>23</v>
      </c>
      <c r="AR205" s="125"/>
      <c r="AS205" s="19">
        <f t="shared" si="85"/>
        <v>71</v>
      </c>
      <c r="AT205" s="53">
        <v>61</v>
      </c>
      <c r="AU205" s="54">
        <v>55</v>
      </c>
      <c r="AV205" s="54">
        <v>43</v>
      </c>
      <c r="AW205" s="54">
        <v>40</v>
      </c>
      <c r="AX205" s="54">
        <v>66</v>
      </c>
      <c r="AY205" s="54">
        <v>69</v>
      </c>
      <c r="AZ205" s="54">
        <v>56</v>
      </c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9"/>
      <c r="BQ205" s="79"/>
      <c r="BR205" s="79"/>
      <c r="BS205" s="79"/>
    </row>
    <row r="206" spans="1:71" x14ac:dyDescent="0.2">
      <c r="A206" s="121" t="s">
        <v>123</v>
      </c>
      <c r="B206" s="187"/>
      <c r="C206" s="49" t="s">
        <v>97</v>
      </c>
      <c r="D206" s="188"/>
      <c r="E206" s="49" t="s">
        <v>97</v>
      </c>
      <c r="F206" s="49" t="s">
        <v>97</v>
      </c>
      <c r="G206" s="49" t="s">
        <v>97</v>
      </c>
      <c r="H206" s="49" t="s">
        <v>97</v>
      </c>
      <c r="I206" s="49" t="s">
        <v>97</v>
      </c>
      <c r="J206" s="49">
        <v>29</v>
      </c>
      <c r="K206" s="49">
        <v>90</v>
      </c>
      <c r="L206" s="49">
        <v>121</v>
      </c>
      <c r="M206" s="79">
        <v>152</v>
      </c>
      <c r="N206" s="79">
        <v>560</v>
      </c>
      <c r="O206" s="76">
        <v>325</v>
      </c>
      <c r="P206" s="79">
        <v>432</v>
      </c>
      <c r="Q206" s="188"/>
      <c r="R206" s="82">
        <v>399</v>
      </c>
      <c r="S206" s="76">
        <v>446</v>
      </c>
      <c r="T206" s="76">
        <v>579</v>
      </c>
      <c r="U206" s="79">
        <v>439</v>
      </c>
      <c r="V206" s="76">
        <v>610</v>
      </c>
      <c r="W206" s="76">
        <v>591</v>
      </c>
      <c r="X206" s="79">
        <v>728</v>
      </c>
      <c r="Y206" s="79">
        <v>836</v>
      </c>
      <c r="Z206" s="79">
        <v>663</v>
      </c>
      <c r="AA206" s="76">
        <v>1253</v>
      </c>
      <c r="AB206" s="79">
        <v>876</v>
      </c>
      <c r="AC206" s="76">
        <v>850</v>
      </c>
      <c r="AD206" s="79">
        <v>1019</v>
      </c>
      <c r="AE206" s="79">
        <v>879</v>
      </c>
      <c r="AF206" s="76">
        <v>944</v>
      </c>
      <c r="AG206" s="79">
        <v>1108</v>
      </c>
      <c r="AH206" s="79">
        <v>1082</v>
      </c>
      <c r="AI206" s="79">
        <v>941</v>
      </c>
      <c r="AJ206" s="76">
        <v>1050</v>
      </c>
      <c r="AK206" s="76">
        <v>1099</v>
      </c>
      <c r="AL206" s="53">
        <v>1045</v>
      </c>
      <c r="AM206" s="125"/>
      <c r="AN206" s="53">
        <v>389</v>
      </c>
      <c r="AO206" s="121" t="s">
        <v>123</v>
      </c>
      <c r="AP206" s="125"/>
      <c r="AQ206" s="53">
        <v>888</v>
      </c>
      <c r="AR206" s="125"/>
      <c r="AS206" s="19">
        <f t="shared" si="85"/>
        <v>1277</v>
      </c>
      <c r="AT206" s="53">
        <v>1135</v>
      </c>
      <c r="AU206" s="54">
        <v>1100</v>
      </c>
      <c r="AV206" s="53">
        <v>1133</v>
      </c>
      <c r="AW206" s="53">
        <v>1039</v>
      </c>
      <c r="AX206" s="53">
        <v>1061</v>
      </c>
      <c r="AY206" s="53">
        <v>1008</v>
      </c>
      <c r="AZ206" s="54">
        <v>986</v>
      </c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</row>
    <row r="207" spans="1:71" x14ac:dyDescent="0.2">
      <c r="A207" s="121" t="s">
        <v>124</v>
      </c>
      <c r="B207" s="187"/>
      <c r="C207" s="49" t="s">
        <v>97</v>
      </c>
      <c r="D207" s="188"/>
      <c r="E207" s="49" t="s">
        <v>97</v>
      </c>
      <c r="F207" s="49" t="s">
        <v>97</v>
      </c>
      <c r="G207" s="49" t="s">
        <v>97</v>
      </c>
      <c r="H207" s="49" t="s">
        <v>97</v>
      </c>
      <c r="I207" s="49" t="s">
        <v>97</v>
      </c>
      <c r="J207" s="49" t="s">
        <v>97</v>
      </c>
      <c r="K207" s="49" t="s">
        <v>97</v>
      </c>
      <c r="L207" s="49">
        <v>0</v>
      </c>
      <c r="M207" s="79">
        <v>0</v>
      </c>
      <c r="N207" s="79">
        <v>0</v>
      </c>
      <c r="O207" s="76">
        <v>0</v>
      </c>
      <c r="P207" s="79">
        <v>0</v>
      </c>
      <c r="Q207" s="188"/>
      <c r="R207" s="82">
        <v>0</v>
      </c>
      <c r="S207" s="76">
        <v>0</v>
      </c>
      <c r="T207" s="76">
        <v>0</v>
      </c>
      <c r="U207" s="79">
        <v>0</v>
      </c>
      <c r="V207" s="76">
        <v>0</v>
      </c>
      <c r="W207" s="76">
        <v>0</v>
      </c>
      <c r="X207" s="79">
        <v>0</v>
      </c>
      <c r="Y207" s="79">
        <v>0</v>
      </c>
      <c r="Z207" s="79">
        <v>0</v>
      </c>
      <c r="AA207" s="76">
        <v>0</v>
      </c>
      <c r="AB207" s="79">
        <v>0</v>
      </c>
      <c r="AC207" s="79">
        <v>0</v>
      </c>
      <c r="AD207" s="79">
        <v>0</v>
      </c>
      <c r="AE207" s="79">
        <v>0</v>
      </c>
      <c r="AF207" s="79">
        <v>0</v>
      </c>
      <c r="AG207" s="79">
        <v>0</v>
      </c>
      <c r="AH207" s="79">
        <v>0</v>
      </c>
      <c r="AI207" s="79">
        <v>0</v>
      </c>
      <c r="AJ207" s="79">
        <v>0</v>
      </c>
      <c r="AK207" s="79">
        <v>0</v>
      </c>
      <c r="AL207" s="53">
        <v>0</v>
      </c>
      <c r="AM207" s="125"/>
      <c r="AN207" s="53">
        <v>0</v>
      </c>
      <c r="AO207" s="121" t="s">
        <v>124</v>
      </c>
      <c r="AP207" s="125"/>
      <c r="AQ207" s="53">
        <v>0</v>
      </c>
      <c r="AR207" s="125"/>
      <c r="AS207" s="19">
        <f t="shared" si="85"/>
        <v>0</v>
      </c>
      <c r="AT207" s="53">
        <v>0</v>
      </c>
      <c r="AU207" s="54">
        <v>0</v>
      </c>
      <c r="AV207" s="54">
        <v>0</v>
      </c>
      <c r="AW207" s="54">
        <v>0</v>
      </c>
      <c r="AX207" s="54">
        <v>0</v>
      </c>
      <c r="AY207" s="54">
        <v>0</v>
      </c>
      <c r="AZ207" s="54">
        <v>0</v>
      </c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</row>
    <row r="208" spans="1:71" x14ac:dyDescent="0.2">
      <c r="A208" s="121" t="s">
        <v>125</v>
      </c>
      <c r="B208" s="187"/>
      <c r="C208" s="49" t="s">
        <v>97</v>
      </c>
      <c r="D208" s="188"/>
      <c r="E208" s="49" t="s">
        <v>97</v>
      </c>
      <c r="F208" s="49" t="s">
        <v>97</v>
      </c>
      <c r="G208" s="49" t="s">
        <v>97</v>
      </c>
      <c r="H208" s="49" t="s">
        <v>97</v>
      </c>
      <c r="I208" s="49" t="s">
        <v>97</v>
      </c>
      <c r="J208" s="49" t="s">
        <v>97</v>
      </c>
      <c r="K208" s="49" t="s">
        <v>97</v>
      </c>
      <c r="L208" s="49">
        <v>0</v>
      </c>
      <c r="M208" s="79">
        <v>0</v>
      </c>
      <c r="N208" s="79">
        <v>0</v>
      </c>
      <c r="O208" s="76">
        <v>0</v>
      </c>
      <c r="P208" s="79">
        <v>0</v>
      </c>
      <c r="Q208" s="188"/>
      <c r="R208" s="82">
        <v>0</v>
      </c>
      <c r="S208" s="76">
        <v>0</v>
      </c>
      <c r="T208" s="76">
        <v>0</v>
      </c>
      <c r="U208" s="79">
        <v>0</v>
      </c>
      <c r="V208" s="76">
        <v>0</v>
      </c>
      <c r="W208" s="76">
        <v>0</v>
      </c>
      <c r="X208" s="79">
        <v>0</v>
      </c>
      <c r="Y208" s="79">
        <v>0</v>
      </c>
      <c r="Z208" s="79">
        <v>0</v>
      </c>
      <c r="AA208" s="76">
        <v>0</v>
      </c>
      <c r="AB208" s="79">
        <v>0</v>
      </c>
      <c r="AC208" s="79">
        <v>7</v>
      </c>
      <c r="AD208" s="79">
        <v>8</v>
      </c>
      <c r="AE208" s="79">
        <v>8</v>
      </c>
      <c r="AF208" s="79">
        <v>8</v>
      </c>
      <c r="AG208" s="79">
        <v>16</v>
      </c>
      <c r="AH208" s="79">
        <v>17</v>
      </c>
      <c r="AI208" s="79">
        <v>18</v>
      </c>
      <c r="AJ208" s="79">
        <v>20</v>
      </c>
      <c r="AK208" s="79">
        <v>30</v>
      </c>
      <c r="AL208" s="53">
        <v>40</v>
      </c>
      <c r="AM208" s="125"/>
      <c r="AN208" s="53">
        <v>18</v>
      </c>
      <c r="AO208" s="121" t="s">
        <v>125</v>
      </c>
      <c r="AP208" s="125"/>
      <c r="AQ208" s="53">
        <v>19</v>
      </c>
      <c r="AR208" s="125"/>
      <c r="AS208" s="19">
        <f t="shared" si="85"/>
        <v>37</v>
      </c>
      <c r="AT208" s="53">
        <v>38</v>
      </c>
      <c r="AU208" s="54">
        <v>30</v>
      </c>
      <c r="AV208" s="54">
        <v>29</v>
      </c>
      <c r="AW208" s="54">
        <v>23</v>
      </c>
      <c r="AX208" s="54">
        <v>32</v>
      </c>
      <c r="AY208" s="54">
        <v>32</v>
      </c>
      <c r="AZ208" s="54">
        <v>33</v>
      </c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9"/>
      <c r="BP208" s="79"/>
      <c r="BQ208" s="79"/>
      <c r="BR208" s="79"/>
      <c r="BS208" s="79"/>
    </row>
    <row r="209" spans="1:71" x14ac:dyDescent="0.2">
      <c r="A209" s="121" t="s">
        <v>126</v>
      </c>
      <c r="B209" s="187"/>
      <c r="C209" s="49" t="s">
        <v>97</v>
      </c>
      <c r="D209" s="188"/>
      <c r="E209" s="49" t="s">
        <v>97</v>
      </c>
      <c r="F209" s="49" t="s">
        <v>97</v>
      </c>
      <c r="G209" s="49" t="s">
        <v>97</v>
      </c>
      <c r="H209" s="49" t="s">
        <v>97</v>
      </c>
      <c r="I209" s="49" t="s">
        <v>97</v>
      </c>
      <c r="J209" s="49">
        <v>40</v>
      </c>
      <c r="K209" s="49">
        <v>14</v>
      </c>
      <c r="L209" s="49">
        <v>29</v>
      </c>
      <c r="M209" s="79">
        <v>8</v>
      </c>
      <c r="N209" s="79">
        <v>0</v>
      </c>
      <c r="O209" s="76">
        <v>83</v>
      </c>
      <c r="P209" s="79">
        <v>74</v>
      </c>
      <c r="Q209" s="188"/>
      <c r="R209" s="82">
        <v>41</v>
      </c>
      <c r="S209" s="76">
        <v>47</v>
      </c>
      <c r="T209" s="76">
        <v>74</v>
      </c>
      <c r="U209" s="79">
        <v>44</v>
      </c>
      <c r="V209" s="76">
        <v>61</v>
      </c>
      <c r="W209" s="76">
        <v>44</v>
      </c>
      <c r="X209" s="79">
        <v>68</v>
      </c>
      <c r="Y209" s="79">
        <v>68</v>
      </c>
      <c r="Z209" s="79">
        <v>59</v>
      </c>
      <c r="AA209" s="76">
        <v>66</v>
      </c>
      <c r="AB209" s="79">
        <v>86</v>
      </c>
      <c r="AC209" s="79">
        <v>59</v>
      </c>
      <c r="AD209" s="79">
        <v>87</v>
      </c>
      <c r="AE209" s="79">
        <v>87</v>
      </c>
      <c r="AF209" s="79">
        <v>98</v>
      </c>
      <c r="AG209" s="79">
        <v>94</v>
      </c>
      <c r="AH209" s="79">
        <v>88</v>
      </c>
      <c r="AI209" s="79">
        <v>74</v>
      </c>
      <c r="AJ209" s="79">
        <v>103</v>
      </c>
      <c r="AK209" s="79">
        <v>99</v>
      </c>
      <c r="AL209" s="53">
        <v>81</v>
      </c>
      <c r="AM209" s="125"/>
      <c r="AN209" s="53">
        <v>48</v>
      </c>
      <c r="AO209" s="121" t="s">
        <v>126</v>
      </c>
      <c r="AP209" s="125"/>
      <c r="AQ209" s="53">
        <v>61</v>
      </c>
      <c r="AR209" s="125"/>
      <c r="AS209" s="19">
        <f t="shared" si="85"/>
        <v>109</v>
      </c>
      <c r="AT209" s="53">
        <v>60</v>
      </c>
      <c r="AU209" s="54">
        <v>74</v>
      </c>
      <c r="AV209" s="54">
        <v>92</v>
      </c>
      <c r="AW209" s="54">
        <v>75</v>
      </c>
      <c r="AX209" s="54">
        <v>78</v>
      </c>
      <c r="AY209" s="54">
        <v>93</v>
      </c>
      <c r="AZ209" s="54">
        <v>52</v>
      </c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/>
    </row>
    <row r="210" spans="1:71" x14ac:dyDescent="0.2">
      <c r="A210" s="121" t="s">
        <v>127</v>
      </c>
      <c r="B210" s="187"/>
      <c r="C210" s="49"/>
      <c r="D210" s="188"/>
      <c r="E210" s="49"/>
      <c r="F210" s="49"/>
      <c r="G210" s="49"/>
      <c r="H210" s="49"/>
      <c r="I210" s="79"/>
      <c r="J210" s="49"/>
      <c r="K210" s="49"/>
      <c r="L210" s="49"/>
      <c r="M210" s="79"/>
      <c r="N210" s="79"/>
      <c r="O210" s="76"/>
      <c r="P210" s="79"/>
      <c r="Q210" s="188"/>
      <c r="R210" s="82"/>
      <c r="S210" s="76"/>
      <c r="T210" s="76"/>
      <c r="U210" s="79"/>
      <c r="V210" s="76"/>
      <c r="W210" s="76"/>
      <c r="X210" s="79"/>
      <c r="Y210" s="49">
        <v>5</v>
      </c>
      <c r="Z210" s="49">
        <v>2</v>
      </c>
      <c r="AA210" s="49">
        <v>11</v>
      </c>
      <c r="AB210" s="76">
        <v>4</v>
      </c>
      <c r="AC210" s="79">
        <v>5</v>
      </c>
      <c r="AD210" s="79">
        <v>22</v>
      </c>
      <c r="AE210" s="79">
        <v>9</v>
      </c>
      <c r="AF210" s="79">
        <v>14</v>
      </c>
      <c r="AG210" s="79">
        <v>10</v>
      </c>
      <c r="AH210" s="79">
        <v>6</v>
      </c>
      <c r="AI210" s="79">
        <v>4</v>
      </c>
      <c r="AJ210" s="79">
        <v>12</v>
      </c>
      <c r="AK210" s="79">
        <v>3</v>
      </c>
      <c r="AL210" s="53">
        <v>9</v>
      </c>
      <c r="AM210" s="125"/>
      <c r="AN210" s="53">
        <v>2</v>
      </c>
      <c r="AO210" s="121" t="s">
        <v>127</v>
      </c>
      <c r="AP210" s="125"/>
      <c r="AQ210" s="53">
        <v>4</v>
      </c>
      <c r="AR210" s="125"/>
      <c r="AS210" s="19">
        <f t="shared" si="85"/>
        <v>6</v>
      </c>
      <c r="AT210" s="53">
        <v>6</v>
      </c>
      <c r="AU210" s="54">
        <v>5</v>
      </c>
      <c r="AV210" s="54">
        <v>5</v>
      </c>
      <c r="AW210" s="54">
        <v>4</v>
      </c>
      <c r="AX210" s="54">
        <v>22</v>
      </c>
      <c r="AY210" s="54">
        <v>19</v>
      </c>
      <c r="AZ210" s="54">
        <v>9</v>
      </c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/>
    </row>
    <row r="211" spans="1:71" x14ac:dyDescent="0.2">
      <c r="A211" s="121" t="s">
        <v>128</v>
      </c>
      <c r="B211" s="187"/>
      <c r="C211" s="49"/>
      <c r="D211" s="188"/>
      <c r="E211" s="49"/>
      <c r="F211" s="49"/>
      <c r="G211" s="49"/>
      <c r="H211" s="49"/>
      <c r="I211" s="79"/>
      <c r="J211" s="49"/>
      <c r="K211" s="49"/>
      <c r="L211" s="49"/>
      <c r="M211" s="79"/>
      <c r="N211" s="79"/>
      <c r="O211" s="76"/>
      <c r="P211" s="79"/>
      <c r="Q211" s="188"/>
      <c r="R211" s="82"/>
      <c r="S211" s="76"/>
      <c r="T211" s="76"/>
      <c r="U211" s="79"/>
      <c r="V211" s="76"/>
      <c r="W211" s="76"/>
      <c r="X211" s="79"/>
      <c r="Y211" s="49">
        <v>50</v>
      </c>
      <c r="Z211" s="49">
        <v>51</v>
      </c>
      <c r="AA211" s="49">
        <v>81</v>
      </c>
      <c r="AB211" s="79">
        <v>65</v>
      </c>
      <c r="AC211" s="49">
        <v>43</v>
      </c>
      <c r="AD211" s="79">
        <v>54</v>
      </c>
      <c r="AE211" s="79">
        <v>38</v>
      </c>
      <c r="AF211" s="49">
        <v>0</v>
      </c>
      <c r="AG211" s="79">
        <v>0</v>
      </c>
      <c r="AH211" s="79">
        <v>48</v>
      </c>
      <c r="AI211" s="79">
        <v>48</v>
      </c>
      <c r="AJ211" s="76">
        <v>53</v>
      </c>
      <c r="AK211" s="49">
        <v>37</v>
      </c>
      <c r="AL211" s="53">
        <v>34</v>
      </c>
      <c r="AM211" s="125"/>
      <c r="AN211" s="53">
        <v>11</v>
      </c>
      <c r="AO211" s="121" t="s">
        <v>128</v>
      </c>
      <c r="AP211" s="125"/>
      <c r="AQ211" s="53">
        <v>30</v>
      </c>
      <c r="AR211" s="125"/>
      <c r="AS211" s="19">
        <f t="shared" si="85"/>
        <v>41</v>
      </c>
      <c r="AT211" s="53">
        <v>35</v>
      </c>
      <c r="AU211" s="54">
        <v>42</v>
      </c>
      <c r="AV211" s="54">
        <v>46</v>
      </c>
      <c r="AW211" s="54">
        <v>41</v>
      </c>
      <c r="AX211" s="54">
        <v>41</v>
      </c>
      <c r="AY211" s="54">
        <v>48</v>
      </c>
      <c r="AZ211" s="54">
        <v>37</v>
      </c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</row>
    <row r="212" spans="1:71" x14ac:dyDescent="0.2">
      <c r="A212" s="121" t="s">
        <v>129</v>
      </c>
      <c r="B212" s="139"/>
      <c r="C212" s="49" t="s">
        <v>97</v>
      </c>
      <c r="D212" s="125"/>
      <c r="E212" s="49" t="s">
        <v>97</v>
      </c>
      <c r="F212" s="49" t="s">
        <v>97</v>
      </c>
      <c r="G212" s="49">
        <v>5</v>
      </c>
      <c r="H212" s="49">
        <v>1</v>
      </c>
      <c r="I212" s="79">
        <v>3</v>
      </c>
      <c r="J212" s="49">
        <v>5</v>
      </c>
      <c r="K212" s="49">
        <v>0</v>
      </c>
      <c r="L212" s="49">
        <v>2</v>
      </c>
      <c r="M212" s="79">
        <v>2</v>
      </c>
      <c r="N212" s="79">
        <v>5</v>
      </c>
      <c r="O212" s="76">
        <v>2</v>
      </c>
      <c r="P212" s="79">
        <v>3</v>
      </c>
      <c r="Q212" s="125"/>
      <c r="R212" s="82">
        <v>5</v>
      </c>
      <c r="S212" s="76">
        <v>4</v>
      </c>
      <c r="T212" s="76">
        <v>4</v>
      </c>
      <c r="U212" s="79">
        <v>5</v>
      </c>
      <c r="V212" s="76">
        <v>3</v>
      </c>
      <c r="W212" s="76">
        <v>2</v>
      </c>
      <c r="X212" s="79">
        <v>6</v>
      </c>
      <c r="Y212" s="49">
        <v>3</v>
      </c>
      <c r="Z212" s="49">
        <v>6</v>
      </c>
      <c r="AA212" s="49">
        <v>5</v>
      </c>
      <c r="AB212" s="49">
        <v>7</v>
      </c>
      <c r="AC212" s="49">
        <v>7</v>
      </c>
      <c r="AD212" s="79">
        <v>12</v>
      </c>
      <c r="AE212" s="79">
        <v>1</v>
      </c>
      <c r="AF212" s="49">
        <v>7</v>
      </c>
      <c r="AG212" s="79">
        <v>9</v>
      </c>
      <c r="AH212" s="79">
        <v>6</v>
      </c>
      <c r="AI212" s="79">
        <v>13</v>
      </c>
      <c r="AJ212" s="76">
        <v>12</v>
      </c>
      <c r="AK212" s="49">
        <v>7</v>
      </c>
      <c r="AL212" s="53">
        <v>8</v>
      </c>
      <c r="AM212" s="125"/>
      <c r="AN212" s="53">
        <v>0</v>
      </c>
      <c r="AO212" s="121" t="s">
        <v>129</v>
      </c>
      <c r="AP212" s="125"/>
      <c r="AQ212" s="53">
        <v>7</v>
      </c>
      <c r="AR212" s="125"/>
      <c r="AS212" s="19">
        <f t="shared" si="85"/>
        <v>7</v>
      </c>
      <c r="AT212" s="53">
        <v>8</v>
      </c>
      <c r="AU212" s="54">
        <v>6</v>
      </c>
      <c r="AV212" s="54">
        <v>10</v>
      </c>
      <c r="AW212" s="54">
        <v>10</v>
      </c>
      <c r="AX212" s="54">
        <v>8</v>
      </c>
      <c r="AY212" s="54">
        <v>18</v>
      </c>
      <c r="AZ212" s="54">
        <v>9</v>
      </c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</row>
    <row r="213" spans="1:71" x14ac:dyDescent="0.2">
      <c r="A213" s="121"/>
      <c r="B213" s="139"/>
      <c r="C213" s="49"/>
      <c r="D213" s="125"/>
      <c r="E213" s="49"/>
      <c r="F213" s="49"/>
      <c r="G213" s="49"/>
      <c r="H213" s="49"/>
      <c r="I213" s="79"/>
      <c r="J213" s="49"/>
      <c r="K213" s="49"/>
      <c r="L213" s="49"/>
      <c r="M213" s="79"/>
      <c r="N213" s="79"/>
      <c r="O213" s="76"/>
      <c r="P213" s="79"/>
      <c r="Q213" s="125"/>
      <c r="R213" s="82"/>
      <c r="S213" s="76"/>
      <c r="T213" s="76"/>
      <c r="U213" s="79"/>
      <c r="V213" s="76"/>
      <c r="W213" s="76"/>
      <c r="X213" s="79"/>
      <c r="Y213" s="49"/>
      <c r="Z213" s="49"/>
      <c r="AA213" s="49"/>
      <c r="AB213" s="49"/>
      <c r="AC213" s="49"/>
      <c r="AD213" s="79"/>
      <c r="AE213" s="79"/>
      <c r="AF213" s="49"/>
      <c r="AG213" s="79"/>
      <c r="AH213" s="79"/>
      <c r="AI213" s="79"/>
      <c r="AJ213" s="76"/>
      <c r="AK213" s="49"/>
      <c r="AL213" s="53"/>
      <c r="AM213" s="125"/>
      <c r="AN213" s="53"/>
      <c r="AO213" s="121" t="s">
        <v>130</v>
      </c>
      <c r="AP213" s="125"/>
      <c r="AQ213" s="53"/>
      <c r="AR213" s="125"/>
      <c r="AS213" s="19"/>
      <c r="AT213" s="53"/>
      <c r="AU213" s="54"/>
      <c r="AV213" s="54">
        <v>2</v>
      </c>
      <c r="AW213" s="54">
        <v>9</v>
      </c>
      <c r="AX213" s="54">
        <v>11</v>
      </c>
      <c r="AY213" s="54">
        <v>10</v>
      </c>
      <c r="AZ213" s="54">
        <v>9</v>
      </c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</row>
    <row r="214" spans="1:71" x14ac:dyDescent="0.25">
      <c r="A214" s="182" t="s">
        <v>20</v>
      </c>
      <c r="B214" s="183"/>
      <c r="C214" s="56">
        <f>SUM(C181:C212)</f>
        <v>141</v>
      </c>
      <c r="D214" s="184"/>
      <c r="E214" s="56">
        <f t="shared" ref="E214:J214" si="86">SUM(E181:E212)</f>
        <v>420</v>
      </c>
      <c r="F214" s="56">
        <f t="shared" si="86"/>
        <v>953</v>
      </c>
      <c r="G214" s="56">
        <f t="shared" si="86"/>
        <v>1197</v>
      </c>
      <c r="H214" s="56">
        <f t="shared" si="86"/>
        <v>1026</v>
      </c>
      <c r="I214" s="56">
        <f t="shared" si="86"/>
        <v>1553</v>
      </c>
      <c r="J214" s="56">
        <f t="shared" si="86"/>
        <v>1759</v>
      </c>
      <c r="K214" s="56">
        <f t="shared" ref="K214:P214" si="87">SUM(K180:K212)</f>
        <v>1903</v>
      </c>
      <c r="L214" s="56">
        <f t="shared" si="87"/>
        <v>2215</v>
      </c>
      <c r="M214" s="56">
        <f t="shared" si="87"/>
        <v>2083</v>
      </c>
      <c r="N214" s="56">
        <f t="shared" si="87"/>
        <v>2548</v>
      </c>
      <c r="O214" s="56">
        <f t="shared" si="87"/>
        <v>2427</v>
      </c>
      <c r="P214" s="56">
        <f t="shared" si="87"/>
        <v>2584</v>
      </c>
      <c r="Q214" s="184"/>
      <c r="R214" s="56">
        <f t="shared" ref="R214:AG214" si="88">SUM(R180:R212)</f>
        <v>2725</v>
      </c>
      <c r="S214" s="56">
        <f t="shared" si="88"/>
        <v>2533</v>
      </c>
      <c r="T214" s="56">
        <f t="shared" si="88"/>
        <v>3291</v>
      </c>
      <c r="U214" s="56">
        <f t="shared" si="88"/>
        <v>2553</v>
      </c>
      <c r="V214" s="56">
        <f t="shared" si="88"/>
        <v>2922</v>
      </c>
      <c r="W214" s="56">
        <f t="shared" si="88"/>
        <v>2874</v>
      </c>
      <c r="X214" s="56">
        <f t="shared" si="88"/>
        <v>2912</v>
      </c>
      <c r="Y214" s="56">
        <f t="shared" si="88"/>
        <v>3402</v>
      </c>
      <c r="Z214" s="56">
        <f t="shared" si="88"/>
        <v>2903</v>
      </c>
      <c r="AA214" s="56">
        <f t="shared" si="88"/>
        <v>3689</v>
      </c>
      <c r="AB214" s="56">
        <f t="shared" si="88"/>
        <v>3182</v>
      </c>
      <c r="AC214" s="56">
        <f t="shared" si="88"/>
        <v>3050</v>
      </c>
      <c r="AD214" s="56">
        <f t="shared" si="88"/>
        <v>3700</v>
      </c>
      <c r="AE214" s="56">
        <f t="shared" si="88"/>
        <v>3455</v>
      </c>
      <c r="AF214" s="56">
        <f t="shared" si="88"/>
        <v>3420</v>
      </c>
      <c r="AG214" s="56">
        <f t="shared" si="88"/>
        <v>3664</v>
      </c>
      <c r="AH214" s="56">
        <f>SUM(AH179:AH212)</f>
        <v>3620</v>
      </c>
      <c r="AI214" s="56">
        <v>3389</v>
      </c>
      <c r="AJ214" s="56">
        <f>SUM(AJ180:AJ212)</f>
        <v>3597</v>
      </c>
      <c r="AK214" s="56">
        <f>SUM(AK180:AK212)</f>
        <v>3781</v>
      </c>
      <c r="AL214" s="56">
        <f>SUM(AL179:AL212)</f>
        <v>3672</v>
      </c>
      <c r="AM214" s="116"/>
      <c r="AN214" s="56">
        <f>SUM(AN179:AN212)</f>
        <v>1433</v>
      </c>
      <c r="AO214" s="182" t="s">
        <v>20</v>
      </c>
      <c r="AP214" s="116"/>
      <c r="AQ214" s="56">
        <f>SUM(AQ179:AQ212)</f>
        <v>2680</v>
      </c>
      <c r="AR214" s="116"/>
      <c r="AS214" s="56">
        <f>SUM(AS179:AS212)</f>
        <v>4113</v>
      </c>
      <c r="AT214" s="56">
        <f>SUM(AT179:AT212)</f>
        <v>3673</v>
      </c>
      <c r="AU214" s="56">
        <f>SUM(AU179:AU212)</f>
        <v>3760</v>
      </c>
      <c r="AV214" s="56">
        <f>SUM(AV179:AV213)</f>
        <v>3707</v>
      </c>
      <c r="AW214" s="56">
        <f>SUM(AW179:AW213)</f>
        <v>3855</v>
      </c>
      <c r="AX214" s="56">
        <f>SUM(AX179:AX213)</f>
        <v>4018</v>
      </c>
      <c r="AY214" s="56">
        <f>SUM(AY179:AY213)</f>
        <v>3968</v>
      </c>
      <c r="AZ214" s="56">
        <f>SUM(AZ179:AZ213)</f>
        <v>3872</v>
      </c>
      <c r="BA214" s="56">
        <f t="shared" ref="BA214:BS214" si="89">SUM(BA180:BA212)</f>
        <v>0</v>
      </c>
      <c r="BB214" s="56">
        <f t="shared" si="89"/>
        <v>0</v>
      </c>
      <c r="BC214" s="56">
        <f t="shared" si="89"/>
        <v>0</v>
      </c>
      <c r="BD214" s="56">
        <f t="shared" si="89"/>
        <v>0</v>
      </c>
      <c r="BE214" s="56">
        <f t="shared" si="89"/>
        <v>0</v>
      </c>
      <c r="BF214" s="56">
        <f t="shared" si="89"/>
        <v>0</v>
      </c>
      <c r="BG214" s="56">
        <f t="shared" si="89"/>
        <v>0</v>
      </c>
      <c r="BH214" s="56">
        <f t="shared" si="89"/>
        <v>0</v>
      </c>
      <c r="BI214" s="56">
        <f t="shared" si="89"/>
        <v>0</v>
      </c>
      <c r="BJ214" s="56">
        <f t="shared" si="89"/>
        <v>0</v>
      </c>
      <c r="BK214" s="56">
        <f t="shared" si="89"/>
        <v>0</v>
      </c>
      <c r="BL214" s="56">
        <f t="shared" si="89"/>
        <v>0</v>
      </c>
      <c r="BM214" s="56">
        <f t="shared" si="89"/>
        <v>0</v>
      </c>
      <c r="BN214" s="56">
        <f t="shared" si="89"/>
        <v>0</v>
      </c>
      <c r="BO214" s="56">
        <f t="shared" si="89"/>
        <v>0</v>
      </c>
      <c r="BP214" s="56">
        <f t="shared" si="89"/>
        <v>0</v>
      </c>
      <c r="BQ214" s="56">
        <f t="shared" si="89"/>
        <v>0</v>
      </c>
      <c r="BR214" s="56">
        <f t="shared" si="89"/>
        <v>0</v>
      </c>
      <c r="BS214" s="56">
        <f t="shared" si="89"/>
        <v>0</v>
      </c>
    </row>
    <row r="215" spans="1:71" x14ac:dyDescent="0.25">
      <c r="A215" s="57"/>
      <c r="B215" s="69"/>
      <c r="C215" s="69"/>
      <c r="D215" s="69"/>
      <c r="E215" s="69"/>
      <c r="F215" s="69"/>
      <c r="G215" s="69"/>
      <c r="H215" s="70"/>
      <c r="I215" s="70"/>
      <c r="J215" s="69"/>
      <c r="K215" s="69"/>
      <c r="L215" s="69"/>
      <c r="M215" s="69"/>
      <c r="N215" s="69"/>
      <c r="O215" s="70"/>
      <c r="P215" s="69"/>
      <c r="Q215" s="69"/>
      <c r="R215" s="70"/>
      <c r="S215" s="70"/>
      <c r="T215" s="70"/>
      <c r="U215" s="69"/>
      <c r="V215" s="70"/>
      <c r="W215" s="70"/>
      <c r="X215" s="69"/>
      <c r="Y215" s="69"/>
      <c r="Z215" s="70"/>
      <c r="AA215" s="70"/>
      <c r="AB215" s="69"/>
      <c r="AC215" s="69"/>
      <c r="AD215" s="69"/>
      <c r="AE215" s="69"/>
      <c r="AF215" s="69"/>
      <c r="AG215" s="69"/>
      <c r="AH215" s="69"/>
      <c r="AI215" s="69"/>
      <c r="AJ215" s="70"/>
      <c r="AK215" s="69"/>
      <c r="AL215" s="69"/>
      <c r="AM215" s="69"/>
      <c r="AN215" s="69"/>
      <c r="AO215" s="57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/>
      <c r="BS215" s="69"/>
    </row>
    <row r="216" spans="1:71" s="45" customFormat="1" x14ac:dyDescent="0.25">
      <c r="A216" s="87" t="s">
        <v>131</v>
      </c>
      <c r="B216" s="186"/>
      <c r="C216" s="44">
        <f>$C$10</f>
        <v>44531</v>
      </c>
      <c r="D216" s="186"/>
      <c r="E216" s="44" t="e">
        <f ca="1">$E$10</f>
        <v>#NAME?</v>
      </c>
      <c r="F216" s="44" t="e">
        <f ca="1">$F$10</f>
        <v>#NAME?</v>
      </c>
      <c r="G216" s="44" t="e">
        <f ca="1">$G$10</f>
        <v>#NAME?</v>
      </c>
      <c r="H216" s="44" t="e">
        <f ca="1">$H$10</f>
        <v>#NAME?</v>
      </c>
      <c r="I216" s="44" t="e">
        <f ca="1">$I$10</f>
        <v>#NAME?</v>
      </c>
      <c r="J216" s="44" t="e">
        <f ca="1">$J$10</f>
        <v>#NAME?</v>
      </c>
      <c r="K216" s="44" t="e">
        <f ca="1">$K$10</f>
        <v>#NAME?</v>
      </c>
      <c r="L216" s="44" t="e">
        <f ca="1">$L$10</f>
        <v>#NAME?</v>
      </c>
      <c r="M216" s="44" t="e">
        <f ca="1">$M$10</f>
        <v>#NAME?</v>
      </c>
      <c r="N216" s="44" t="e">
        <f ca="1">$N$10</f>
        <v>#NAME?</v>
      </c>
      <c r="O216" s="44" t="e">
        <f ca="1">$O$10</f>
        <v>#NAME?</v>
      </c>
      <c r="P216" s="44" t="e">
        <f ca="1">$P$10</f>
        <v>#NAME?</v>
      </c>
      <c r="Q216" s="186"/>
      <c r="R216" s="44" t="e">
        <f t="shared" ref="R216:AK216" ca="1" si="90">R10</f>
        <v>#NAME?</v>
      </c>
      <c r="S216" s="44" t="e">
        <f t="shared" ca="1" si="90"/>
        <v>#NAME?</v>
      </c>
      <c r="T216" s="44" t="e">
        <f t="shared" ca="1" si="90"/>
        <v>#NAME?</v>
      </c>
      <c r="U216" s="44" t="e">
        <f t="shared" ca="1" si="90"/>
        <v>#NAME?</v>
      </c>
      <c r="V216" s="44" t="e">
        <f t="shared" ca="1" si="90"/>
        <v>#NAME?</v>
      </c>
      <c r="W216" s="44" t="e">
        <f t="shared" ca="1" si="90"/>
        <v>#NAME?</v>
      </c>
      <c r="X216" s="44" t="e">
        <f t="shared" ca="1" si="90"/>
        <v>#NAME?</v>
      </c>
      <c r="Y216" s="44" t="e">
        <f t="shared" ca="1" si="90"/>
        <v>#NAME?</v>
      </c>
      <c r="Z216" s="44" t="e">
        <f t="shared" ca="1" si="90"/>
        <v>#NAME?</v>
      </c>
      <c r="AA216" s="44" t="e">
        <f t="shared" ca="1" si="90"/>
        <v>#NAME?</v>
      </c>
      <c r="AB216" s="44" t="e">
        <f t="shared" ca="1" si="90"/>
        <v>#NAME?</v>
      </c>
      <c r="AC216" s="44" t="e">
        <f t="shared" ca="1" si="90"/>
        <v>#NAME?</v>
      </c>
      <c r="AD216" s="44" t="e">
        <f t="shared" ca="1" si="90"/>
        <v>#NAME?</v>
      </c>
      <c r="AE216" s="44" t="e">
        <f t="shared" ca="1" si="90"/>
        <v>#NAME?</v>
      </c>
      <c r="AF216" s="44" t="e">
        <f t="shared" ca="1" si="90"/>
        <v>#NAME?</v>
      </c>
      <c r="AG216" s="44" t="e">
        <f t="shared" ca="1" si="90"/>
        <v>#NAME?</v>
      </c>
      <c r="AH216" s="44" t="e">
        <f t="shared" ca="1" si="90"/>
        <v>#NAME?</v>
      </c>
      <c r="AI216" s="44" t="e">
        <f t="shared" ca="1" si="90"/>
        <v>#NAME?</v>
      </c>
      <c r="AJ216" s="44" t="e">
        <f t="shared" ca="1" si="90"/>
        <v>#NAME?</v>
      </c>
      <c r="AK216" s="44" t="e">
        <f t="shared" ca="1" si="90"/>
        <v>#NAME?</v>
      </c>
      <c r="AL216" s="44" t="e">
        <f ca="1">AL$10</f>
        <v>#NAME?</v>
      </c>
      <c r="AM216" s="89"/>
      <c r="AN216" s="44" t="str">
        <f>AN$10</f>
        <v>1-10-out-24</v>
      </c>
      <c r="AO216" s="87" t="s">
        <v>132</v>
      </c>
      <c r="AP216" s="89"/>
      <c r="AQ216" s="44" t="str">
        <f>AQ$10</f>
        <v>11-31-out-24</v>
      </c>
      <c r="AR216" s="89"/>
      <c r="AS216" s="44" t="e">
        <f ca="1">AS$10</f>
        <v>#NAME?</v>
      </c>
      <c r="AT216" s="44" t="e">
        <f t="shared" ref="AT216:BS216" ca="1" si="91">AT10</f>
        <v>#NAME?</v>
      </c>
      <c r="AU216" s="44" t="e">
        <f t="shared" ca="1" si="91"/>
        <v>#NAME?</v>
      </c>
      <c r="AV216" s="44" t="e">
        <f t="shared" ca="1" si="91"/>
        <v>#NAME?</v>
      </c>
      <c r="AW216" s="44" t="e">
        <f t="shared" ca="1" si="91"/>
        <v>#NAME?</v>
      </c>
      <c r="AX216" s="44" t="e">
        <f t="shared" ca="1" si="91"/>
        <v>#NAME?</v>
      </c>
      <c r="AY216" s="44" t="e">
        <f ca="1">AY$10</f>
        <v>#NAME?</v>
      </c>
      <c r="AZ216" s="44" t="e">
        <f t="shared" ca="1" si="91"/>
        <v>#NAME?</v>
      </c>
      <c r="BA216" s="44" t="e">
        <f t="shared" ca="1" si="91"/>
        <v>#NAME?</v>
      </c>
      <c r="BB216" s="44" t="e">
        <f t="shared" ca="1" si="91"/>
        <v>#NAME?</v>
      </c>
      <c r="BC216" s="44" t="e">
        <f t="shared" ca="1" si="91"/>
        <v>#NAME?</v>
      </c>
      <c r="BD216" s="44" t="e">
        <f t="shared" ca="1" si="91"/>
        <v>#NAME?</v>
      </c>
      <c r="BE216" s="44" t="e">
        <f t="shared" ca="1" si="91"/>
        <v>#NAME?</v>
      </c>
      <c r="BF216" s="44" t="e">
        <f t="shared" ca="1" si="91"/>
        <v>#NAME?</v>
      </c>
      <c r="BG216" s="44" t="e">
        <f t="shared" ca="1" si="91"/>
        <v>#NAME?</v>
      </c>
      <c r="BH216" s="44" t="e">
        <f t="shared" ca="1" si="91"/>
        <v>#NAME?</v>
      </c>
      <c r="BI216" s="44" t="e">
        <f t="shared" ca="1" si="91"/>
        <v>#NAME?</v>
      </c>
      <c r="BJ216" s="44" t="e">
        <f t="shared" ca="1" si="91"/>
        <v>#NAME?</v>
      </c>
      <c r="BK216" s="44" t="e">
        <f t="shared" ca="1" si="91"/>
        <v>#NAME?</v>
      </c>
      <c r="BL216" s="44" t="e">
        <f t="shared" ca="1" si="91"/>
        <v>#NAME?</v>
      </c>
      <c r="BM216" s="44" t="e">
        <f t="shared" ca="1" si="91"/>
        <v>#NAME?</v>
      </c>
      <c r="BN216" s="44" t="e">
        <f t="shared" ca="1" si="91"/>
        <v>#NAME?</v>
      </c>
      <c r="BO216" s="44" t="e">
        <f t="shared" ca="1" si="91"/>
        <v>#NAME?</v>
      </c>
      <c r="BP216" s="44" t="e">
        <f t="shared" ca="1" si="91"/>
        <v>#NAME?</v>
      </c>
      <c r="BQ216" s="44" t="e">
        <f t="shared" ca="1" si="91"/>
        <v>#NAME?</v>
      </c>
      <c r="BR216" s="44" t="e">
        <f t="shared" ca="1" si="91"/>
        <v>#NAME?</v>
      </c>
      <c r="BS216" s="44" t="e">
        <f t="shared" ca="1" si="91"/>
        <v>#NAME?</v>
      </c>
    </row>
    <row r="217" spans="1:71" x14ac:dyDescent="0.2">
      <c r="A217" s="121" t="s">
        <v>133</v>
      </c>
      <c r="B217" s="187"/>
      <c r="C217" s="49" t="s">
        <v>97</v>
      </c>
      <c r="D217" s="188"/>
      <c r="E217" s="49" t="s">
        <v>97</v>
      </c>
      <c r="F217" s="49" t="s">
        <v>97</v>
      </c>
      <c r="G217" s="49">
        <v>147</v>
      </c>
      <c r="H217" s="49">
        <v>180</v>
      </c>
      <c r="I217" s="98">
        <v>224</v>
      </c>
      <c r="J217" s="49">
        <v>283</v>
      </c>
      <c r="K217" s="49">
        <v>307</v>
      </c>
      <c r="L217" s="49">
        <v>228</v>
      </c>
      <c r="M217" s="76">
        <v>235</v>
      </c>
      <c r="N217" s="76">
        <v>191</v>
      </c>
      <c r="O217" s="76">
        <v>170</v>
      </c>
      <c r="P217" s="76">
        <v>249</v>
      </c>
      <c r="Q217" s="188"/>
      <c r="R217" s="82">
        <v>177</v>
      </c>
      <c r="S217" s="76">
        <v>71</v>
      </c>
      <c r="T217" s="76">
        <v>55</v>
      </c>
      <c r="U217" s="76">
        <v>135</v>
      </c>
      <c r="V217" s="76">
        <v>175</v>
      </c>
      <c r="W217" s="49">
        <v>212</v>
      </c>
      <c r="X217" s="49">
        <v>57</v>
      </c>
      <c r="Y217" s="49">
        <v>9</v>
      </c>
      <c r="Z217" s="49">
        <v>26</v>
      </c>
      <c r="AA217" s="49">
        <v>106</v>
      </c>
      <c r="AB217" s="49">
        <v>1</v>
      </c>
      <c r="AC217" s="49">
        <v>81</v>
      </c>
      <c r="AD217" s="76">
        <v>178</v>
      </c>
      <c r="AE217" s="76">
        <v>46</v>
      </c>
      <c r="AF217" s="49">
        <v>24</v>
      </c>
      <c r="AG217" s="76">
        <v>158</v>
      </c>
      <c r="AH217" s="76">
        <v>123</v>
      </c>
      <c r="AI217" s="76">
        <v>157</v>
      </c>
      <c r="AJ217" s="76">
        <v>81</v>
      </c>
      <c r="AK217" s="49">
        <v>95</v>
      </c>
      <c r="AL217" s="48">
        <v>131</v>
      </c>
      <c r="AM217" s="125"/>
      <c r="AN217" s="48">
        <v>14</v>
      </c>
      <c r="AO217" s="121" t="s">
        <v>133</v>
      </c>
      <c r="AP217" s="125"/>
      <c r="AQ217" s="48">
        <v>108</v>
      </c>
      <c r="AR217" s="125"/>
      <c r="AS217" s="19">
        <f t="shared" ref="AS217:AS227" si="92">IF(AQ217="","",(SUM(AQ217,AN217)))</f>
        <v>122</v>
      </c>
      <c r="AT217" s="48">
        <v>102</v>
      </c>
      <c r="AU217" s="50">
        <v>204</v>
      </c>
      <c r="AV217" s="50">
        <v>431</v>
      </c>
      <c r="AW217" s="50">
        <v>463</v>
      </c>
      <c r="AX217" s="50">
        <v>307</v>
      </c>
      <c r="AY217" s="50">
        <v>524</v>
      </c>
      <c r="AZ217" s="50">
        <v>914</v>
      </c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</row>
    <row r="218" spans="1:71" x14ac:dyDescent="0.2">
      <c r="A218" s="121" t="s">
        <v>134</v>
      </c>
      <c r="B218" s="187"/>
      <c r="C218" s="49"/>
      <c r="D218" s="188"/>
      <c r="E218" s="49"/>
      <c r="F218" s="49"/>
      <c r="G218" s="49"/>
      <c r="H218" s="49"/>
      <c r="I218" s="98"/>
      <c r="J218" s="49"/>
      <c r="K218" s="49"/>
      <c r="L218" s="49"/>
      <c r="M218" s="79"/>
      <c r="N218" s="79"/>
      <c r="O218" s="76"/>
      <c r="P218" s="79"/>
      <c r="Q218" s="188"/>
      <c r="R218" s="82"/>
      <c r="S218" s="76"/>
      <c r="T218" s="76"/>
      <c r="U218" s="79">
        <v>0</v>
      </c>
      <c r="V218" s="49">
        <v>40</v>
      </c>
      <c r="W218" s="49">
        <v>64</v>
      </c>
      <c r="X218" s="49">
        <v>28</v>
      </c>
      <c r="Y218" s="49">
        <v>37</v>
      </c>
      <c r="Z218" s="49">
        <v>46</v>
      </c>
      <c r="AA218" s="49">
        <v>34</v>
      </c>
      <c r="AB218" s="49">
        <v>32</v>
      </c>
      <c r="AC218" s="49">
        <v>45</v>
      </c>
      <c r="AD218" s="79">
        <v>26</v>
      </c>
      <c r="AE218" s="79">
        <v>42</v>
      </c>
      <c r="AF218" s="49">
        <v>35</v>
      </c>
      <c r="AG218" s="79">
        <v>33</v>
      </c>
      <c r="AH218" s="79">
        <v>51</v>
      </c>
      <c r="AI218" s="79">
        <v>33</v>
      </c>
      <c r="AJ218" s="76">
        <v>31</v>
      </c>
      <c r="AK218" s="49">
        <v>44</v>
      </c>
      <c r="AL218" s="53">
        <v>39</v>
      </c>
      <c r="AM218" s="125"/>
      <c r="AN218" s="53">
        <v>9</v>
      </c>
      <c r="AO218" s="121" t="s">
        <v>134</v>
      </c>
      <c r="AP218" s="125"/>
      <c r="AQ218" s="53">
        <v>28</v>
      </c>
      <c r="AR218" s="125"/>
      <c r="AS218" s="19">
        <f t="shared" si="92"/>
        <v>37</v>
      </c>
      <c r="AT218" s="53">
        <v>29</v>
      </c>
      <c r="AU218" s="54">
        <v>32</v>
      </c>
      <c r="AV218" s="54">
        <v>36</v>
      </c>
      <c r="AW218" s="54">
        <v>36</v>
      </c>
      <c r="AX218" s="54">
        <v>35</v>
      </c>
      <c r="AY218" s="54">
        <v>36</v>
      </c>
      <c r="AZ218" s="54">
        <v>31</v>
      </c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</row>
    <row r="219" spans="1:71" x14ac:dyDescent="0.2">
      <c r="A219" s="121" t="s">
        <v>135</v>
      </c>
      <c r="B219" s="187"/>
      <c r="C219" s="49">
        <v>83</v>
      </c>
      <c r="D219" s="188"/>
      <c r="E219" s="49">
        <v>467</v>
      </c>
      <c r="F219" s="49">
        <v>1048</v>
      </c>
      <c r="G219" s="49">
        <v>1234</v>
      </c>
      <c r="H219" s="49">
        <v>1079</v>
      </c>
      <c r="I219" s="79">
        <v>1487</v>
      </c>
      <c r="J219" s="49">
        <v>1419</v>
      </c>
      <c r="K219" s="49">
        <v>1514</v>
      </c>
      <c r="L219" s="49">
        <v>1843</v>
      </c>
      <c r="M219" s="79">
        <v>1691</v>
      </c>
      <c r="N219" s="79">
        <v>2129</v>
      </c>
      <c r="O219" s="76">
        <v>2045</v>
      </c>
      <c r="P219" s="79">
        <v>2237</v>
      </c>
      <c r="Q219" s="188"/>
      <c r="R219" s="82">
        <v>2273</v>
      </c>
      <c r="S219" s="76">
        <v>2071</v>
      </c>
      <c r="T219" s="76">
        <v>2735</v>
      </c>
      <c r="U219" s="79">
        <v>2293</v>
      </c>
      <c r="V219" s="76">
        <v>2707</v>
      </c>
      <c r="W219" s="49">
        <v>2689</v>
      </c>
      <c r="X219" s="49">
        <v>2652</v>
      </c>
      <c r="Y219" s="76">
        <v>3134</v>
      </c>
      <c r="Z219" s="76">
        <v>2668</v>
      </c>
      <c r="AA219" s="49">
        <v>3452</v>
      </c>
      <c r="AB219" s="76">
        <v>2874</v>
      </c>
      <c r="AC219" s="76">
        <v>2745</v>
      </c>
      <c r="AD219" s="79">
        <v>3349</v>
      </c>
      <c r="AE219" s="79">
        <v>3193</v>
      </c>
      <c r="AF219" s="76">
        <v>3110</v>
      </c>
      <c r="AG219" s="79">
        <v>3216</v>
      </c>
      <c r="AH219" s="79">
        <v>3249</v>
      </c>
      <c r="AI219" s="79">
        <v>2985</v>
      </c>
      <c r="AJ219" s="76">
        <v>3192</v>
      </c>
      <c r="AK219" s="76">
        <v>3266</v>
      </c>
      <c r="AL219" s="53">
        <v>3192</v>
      </c>
      <c r="AM219" s="125"/>
      <c r="AN219" s="53">
        <v>1263</v>
      </c>
      <c r="AO219" s="121" t="s">
        <v>135</v>
      </c>
      <c r="AP219" s="125"/>
      <c r="AQ219" s="53">
        <v>2253</v>
      </c>
      <c r="AR219" s="125"/>
      <c r="AS219" s="19">
        <f t="shared" si="92"/>
        <v>3516</v>
      </c>
      <c r="AT219" s="53">
        <v>3199</v>
      </c>
      <c r="AU219" s="53">
        <v>2660</v>
      </c>
      <c r="AV219" s="53">
        <v>1708</v>
      </c>
      <c r="AW219" s="53">
        <v>1327</v>
      </c>
      <c r="AX219" s="53">
        <v>1447</v>
      </c>
      <c r="AY219" s="53">
        <v>1462</v>
      </c>
      <c r="AZ219" s="53">
        <v>1114</v>
      </c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</row>
    <row r="220" spans="1:71" x14ac:dyDescent="0.2">
      <c r="A220" s="121" t="s">
        <v>136</v>
      </c>
      <c r="B220" s="187"/>
      <c r="C220" s="49" t="s">
        <v>97</v>
      </c>
      <c r="D220" s="188"/>
      <c r="E220" s="49" t="s">
        <v>97</v>
      </c>
      <c r="F220" s="49" t="s">
        <v>97</v>
      </c>
      <c r="G220" s="49">
        <v>11</v>
      </c>
      <c r="H220" s="49">
        <v>145</v>
      </c>
      <c r="I220" s="79">
        <v>442</v>
      </c>
      <c r="J220" s="49">
        <v>406</v>
      </c>
      <c r="K220" s="49">
        <v>403</v>
      </c>
      <c r="L220" s="49">
        <v>331</v>
      </c>
      <c r="M220" s="79">
        <v>173</v>
      </c>
      <c r="N220" s="79">
        <v>194</v>
      </c>
      <c r="O220" s="76">
        <v>172</v>
      </c>
      <c r="P220" s="79">
        <v>167</v>
      </c>
      <c r="Q220" s="188"/>
      <c r="R220" s="82">
        <v>146</v>
      </c>
      <c r="S220" s="76">
        <v>149</v>
      </c>
      <c r="T220" s="76">
        <v>0</v>
      </c>
      <c r="U220" s="79">
        <v>116</v>
      </c>
      <c r="V220" s="76">
        <v>214</v>
      </c>
      <c r="W220" s="49">
        <v>322</v>
      </c>
      <c r="X220" s="49">
        <v>311</v>
      </c>
      <c r="Y220" s="79">
        <v>259</v>
      </c>
      <c r="Z220" s="79">
        <v>261</v>
      </c>
      <c r="AA220" s="49">
        <v>254</v>
      </c>
      <c r="AB220" s="79">
        <v>234</v>
      </c>
      <c r="AC220" s="79">
        <v>230</v>
      </c>
      <c r="AD220" s="79">
        <v>176</v>
      </c>
      <c r="AE220" s="79">
        <v>155</v>
      </c>
      <c r="AF220" s="79">
        <v>0</v>
      </c>
      <c r="AG220" s="79">
        <v>0</v>
      </c>
      <c r="AH220" s="79">
        <v>0</v>
      </c>
      <c r="AI220" s="79">
        <v>0</v>
      </c>
      <c r="AJ220" s="79">
        <v>0</v>
      </c>
      <c r="AK220" s="79">
        <v>0</v>
      </c>
      <c r="AL220" s="53">
        <v>0</v>
      </c>
      <c r="AM220" s="125"/>
      <c r="AN220" s="53">
        <v>0</v>
      </c>
      <c r="AO220" s="121" t="s">
        <v>136</v>
      </c>
      <c r="AP220" s="125"/>
      <c r="AQ220" s="53">
        <v>0</v>
      </c>
      <c r="AR220" s="125"/>
      <c r="AS220" s="19">
        <f t="shared" si="92"/>
        <v>0</v>
      </c>
      <c r="AT220" s="53">
        <v>0</v>
      </c>
      <c r="AU220" s="54">
        <v>75</v>
      </c>
      <c r="AV220" s="54">
        <v>184</v>
      </c>
      <c r="AW220" s="54">
        <v>0</v>
      </c>
      <c r="AX220" s="54">
        <v>0</v>
      </c>
      <c r="AY220" s="54">
        <v>0</v>
      </c>
      <c r="AZ220" s="54">
        <v>0</v>
      </c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</row>
    <row r="221" spans="1:71" x14ac:dyDescent="0.2">
      <c r="A221" s="121" t="s">
        <v>137</v>
      </c>
      <c r="B221" s="187"/>
      <c r="C221" s="49" t="s">
        <v>97</v>
      </c>
      <c r="D221" s="188"/>
      <c r="E221" s="49" t="s">
        <v>97</v>
      </c>
      <c r="F221" s="49" t="s">
        <v>97</v>
      </c>
      <c r="G221" s="49" t="s">
        <v>97</v>
      </c>
      <c r="H221" s="49">
        <v>5</v>
      </c>
      <c r="I221" s="202">
        <v>0</v>
      </c>
      <c r="J221" s="49">
        <v>8</v>
      </c>
      <c r="K221" s="49">
        <v>7</v>
      </c>
      <c r="L221" s="49">
        <v>7</v>
      </c>
      <c r="M221" s="79">
        <v>3</v>
      </c>
      <c r="N221" s="79">
        <v>3</v>
      </c>
      <c r="O221" s="76">
        <v>5</v>
      </c>
      <c r="P221" s="79">
        <v>6</v>
      </c>
      <c r="Q221" s="188"/>
      <c r="R221" s="82">
        <v>9</v>
      </c>
      <c r="S221" s="76">
        <v>7</v>
      </c>
      <c r="T221" s="76">
        <v>24</v>
      </c>
      <c r="U221" s="79">
        <v>6</v>
      </c>
      <c r="V221" s="76">
        <v>14</v>
      </c>
      <c r="W221" s="49">
        <v>15</v>
      </c>
      <c r="X221" s="49">
        <v>11</v>
      </c>
      <c r="Y221" s="79">
        <v>13</v>
      </c>
      <c r="Z221" s="79">
        <v>6</v>
      </c>
      <c r="AA221" s="49">
        <v>50</v>
      </c>
      <c r="AB221" s="79">
        <v>13</v>
      </c>
      <c r="AC221" s="79">
        <v>4</v>
      </c>
      <c r="AD221" s="79">
        <v>19</v>
      </c>
      <c r="AE221" s="79">
        <v>10</v>
      </c>
      <c r="AF221" s="79">
        <v>6</v>
      </c>
      <c r="AG221" s="79">
        <v>15</v>
      </c>
      <c r="AH221" s="79">
        <v>5</v>
      </c>
      <c r="AI221" s="79">
        <v>6</v>
      </c>
      <c r="AJ221" s="79">
        <v>9</v>
      </c>
      <c r="AK221" s="79">
        <v>4</v>
      </c>
      <c r="AL221" s="53">
        <v>6</v>
      </c>
      <c r="AM221" s="125"/>
      <c r="AN221" s="53">
        <v>6</v>
      </c>
      <c r="AO221" s="121" t="s">
        <v>137</v>
      </c>
      <c r="AP221" s="125"/>
      <c r="AQ221" s="53">
        <v>6</v>
      </c>
      <c r="AR221" s="125"/>
      <c r="AS221" s="19">
        <f t="shared" si="92"/>
        <v>12</v>
      </c>
      <c r="AT221" s="53">
        <v>10</v>
      </c>
      <c r="AU221" s="54">
        <v>5</v>
      </c>
      <c r="AV221" s="54">
        <v>5</v>
      </c>
      <c r="AW221" s="54">
        <v>21</v>
      </c>
      <c r="AX221" s="54">
        <v>12</v>
      </c>
      <c r="AY221" s="54">
        <v>10</v>
      </c>
      <c r="AZ221" s="54">
        <v>8</v>
      </c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</row>
    <row r="222" spans="1:71" x14ac:dyDescent="0.2">
      <c r="A222" s="121" t="s">
        <v>138</v>
      </c>
      <c r="B222" s="187"/>
      <c r="C222" s="49" t="s">
        <v>97</v>
      </c>
      <c r="D222" s="188"/>
      <c r="E222" s="49" t="s">
        <v>97</v>
      </c>
      <c r="F222" s="49" t="s">
        <v>97</v>
      </c>
      <c r="G222" s="49" t="s">
        <v>97</v>
      </c>
      <c r="H222" s="49">
        <v>24</v>
      </c>
      <c r="I222" s="79">
        <v>236</v>
      </c>
      <c r="J222" s="49">
        <v>96</v>
      </c>
      <c r="K222" s="49">
        <v>65</v>
      </c>
      <c r="L222" s="49">
        <v>44</v>
      </c>
      <c r="M222" s="79">
        <v>19</v>
      </c>
      <c r="N222" s="79">
        <v>1</v>
      </c>
      <c r="O222" s="76">
        <v>0</v>
      </c>
      <c r="P222" s="79">
        <v>0</v>
      </c>
      <c r="Q222" s="188"/>
      <c r="R222" s="82">
        <v>0</v>
      </c>
      <c r="S222" s="76">
        <v>0</v>
      </c>
      <c r="T222" s="76">
        <v>0</v>
      </c>
      <c r="U222" s="79">
        <v>0</v>
      </c>
      <c r="V222" s="76">
        <v>0</v>
      </c>
      <c r="W222" s="49">
        <v>0</v>
      </c>
      <c r="X222" s="49">
        <v>0</v>
      </c>
      <c r="Y222" s="79">
        <v>47</v>
      </c>
      <c r="Z222" s="79">
        <v>31</v>
      </c>
      <c r="AA222" s="49">
        <v>44</v>
      </c>
      <c r="AB222" s="79">
        <v>24</v>
      </c>
      <c r="AC222" s="79">
        <v>17</v>
      </c>
      <c r="AD222" s="79">
        <v>10</v>
      </c>
      <c r="AE222" s="79">
        <v>0</v>
      </c>
      <c r="AF222" s="79">
        <v>0</v>
      </c>
      <c r="AG222" s="79">
        <v>78</v>
      </c>
      <c r="AH222" s="79">
        <v>98</v>
      </c>
      <c r="AI222" s="79">
        <v>263</v>
      </c>
      <c r="AJ222" s="79">
        <v>285</v>
      </c>
      <c r="AK222" s="79">
        <v>251</v>
      </c>
      <c r="AL222" s="53">
        <v>226</v>
      </c>
      <c r="AM222" s="125"/>
      <c r="AN222" s="53">
        <v>78</v>
      </c>
      <c r="AO222" s="121" t="s">
        <v>138</v>
      </c>
      <c r="AP222" s="125"/>
      <c r="AQ222" s="53">
        <v>168</v>
      </c>
      <c r="AR222" s="125"/>
      <c r="AS222" s="19">
        <f t="shared" si="92"/>
        <v>246</v>
      </c>
      <c r="AT222" s="53">
        <v>122</v>
      </c>
      <c r="AU222" s="54">
        <v>218</v>
      </c>
      <c r="AV222" s="54">
        <v>119</v>
      </c>
      <c r="AW222" s="54">
        <v>286</v>
      </c>
      <c r="AX222" s="54">
        <v>313</v>
      </c>
      <c r="AY222" s="54">
        <v>307</v>
      </c>
      <c r="AZ222" s="54">
        <v>329</v>
      </c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</row>
    <row r="223" spans="1:71" x14ac:dyDescent="0.2">
      <c r="A223" s="121" t="s">
        <v>139</v>
      </c>
      <c r="B223" s="187"/>
      <c r="C223" s="49" t="s">
        <v>97</v>
      </c>
      <c r="D223" s="188"/>
      <c r="E223" s="49" t="s">
        <v>97</v>
      </c>
      <c r="F223" s="49" t="s">
        <v>97</v>
      </c>
      <c r="G223" s="49">
        <v>140</v>
      </c>
      <c r="H223" s="49">
        <v>227</v>
      </c>
      <c r="I223" s="79">
        <v>361</v>
      </c>
      <c r="J223" s="49">
        <v>291</v>
      </c>
      <c r="K223" s="49">
        <v>289</v>
      </c>
      <c r="L223" s="49">
        <v>239</v>
      </c>
      <c r="M223" s="79">
        <v>269</v>
      </c>
      <c r="N223" s="79">
        <v>247</v>
      </c>
      <c r="O223" s="76">
        <v>155</v>
      </c>
      <c r="P223" s="79">
        <v>230</v>
      </c>
      <c r="Q223" s="188"/>
      <c r="R223" s="82">
        <v>186</v>
      </c>
      <c r="S223" s="76">
        <v>193</v>
      </c>
      <c r="T223" s="76">
        <v>220</v>
      </c>
      <c r="U223" s="79">
        <v>78</v>
      </c>
      <c r="V223" s="76">
        <v>162</v>
      </c>
      <c r="W223" s="49">
        <v>104</v>
      </c>
      <c r="X223" s="49">
        <v>95</v>
      </c>
      <c r="Y223" s="79">
        <v>175</v>
      </c>
      <c r="Z223" s="79">
        <v>180</v>
      </c>
      <c r="AA223" s="49">
        <v>212</v>
      </c>
      <c r="AB223" s="79">
        <v>179</v>
      </c>
      <c r="AC223" s="79">
        <v>205</v>
      </c>
      <c r="AD223" s="79">
        <v>263</v>
      </c>
      <c r="AE223" s="79">
        <v>180</v>
      </c>
      <c r="AF223" s="79">
        <v>222</v>
      </c>
      <c r="AG223" s="79">
        <v>269</v>
      </c>
      <c r="AH223" s="79">
        <v>244</v>
      </c>
      <c r="AI223" s="79">
        <v>282</v>
      </c>
      <c r="AJ223" s="79">
        <v>253</v>
      </c>
      <c r="AK223" s="79">
        <v>212</v>
      </c>
      <c r="AL223" s="53">
        <v>173</v>
      </c>
      <c r="AM223" s="125"/>
      <c r="AN223" s="53">
        <v>84</v>
      </c>
      <c r="AO223" s="121" t="s">
        <v>139</v>
      </c>
      <c r="AP223" s="125"/>
      <c r="AQ223" s="53">
        <v>174</v>
      </c>
      <c r="AR223" s="125"/>
      <c r="AS223" s="19">
        <f t="shared" si="92"/>
        <v>258</v>
      </c>
      <c r="AT223" s="53">
        <v>221</v>
      </c>
      <c r="AU223" s="54">
        <v>433</v>
      </c>
      <c r="AV223" s="54">
        <v>911</v>
      </c>
      <c r="AW223" s="54">
        <v>919</v>
      </c>
      <c r="AX223" s="54">
        <v>834</v>
      </c>
      <c r="AY223" s="54">
        <v>731</v>
      </c>
      <c r="AZ223" s="54">
        <v>771</v>
      </c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</row>
    <row r="224" spans="1:71" x14ac:dyDescent="0.2">
      <c r="A224" s="121" t="s">
        <v>140</v>
      </c>
      <c r="B224" s="187"/>
      <c r="C224" s="49" t="s">
        <v>97</v>
      </c>
      <c r="D224" s="188"/>
      <c r="E224" s="49" t="s">
        <v>97</v>
      </c>
      <c r="F224" s="49" t="s">
        <v>97</v>
      </c>
      <c r="G224" s="49" t="s">
        <v>97</v>
      </c>
      <c r="H224" s="49" t="s">
        <v>97</v>
      </c>
      <c r="I224" s="49" t="s">
        <v>97</v>
      </c>
      <c r="J224" s="49" t="s">
        <v>97</v>
      </c>
      <c r="K224" s="49" t="s">
        <v>97</v>
      </c>
      <c r="L224" s="49">
        <v>0</v>
      </c>
      <c r="M224" s="79">
        <v>0</v>
      </c>
      <c r="N224" s="79">
        <v>0</v>
      </c>
      <c r="O224" s="76">
        <v>0</v>
      </c>
      <c r="P224" s="79">
        <v>0</v>
      </c>
      <c r="Q224" s="188"/>
      <c r="R224" s="82">
        <v>0</v>
      </c>
      <c r="S224" s="76">
        <v>0</v>
      </c>
      <c r="T224" s="76">
        <v>0</v>
      </c>
      <c r="U224" s="79">
        <v>0</v>
      </c>
      <c r="V224" s="76">
        <v>0</v>
      </c>
      <c r="W224" s="49">
        <v>0</v>
      </c>
      <c r="X224" s="49">
        <v>0</v>
      </c>
      <c r="Y224" s="79">
        <v>0</v>
      </c>
      <c r="Z224" s="49">
        <v>0</v>
      </c>
      <c r="AA224" s="49">
        <v>0</v>
      </c>
      <c r="AB224" s="49">
        <v>0</v>
      </c>
      <c r="AC224" s="49">
        <v>0</v>
      </c>
      <c r="AD224" s="79">
        <v>0</v>
      </c>
      <c r="AE224" s="79">
        <v>0</v>
      </c>
      <c r="AF224" s="49">
        <v>0</v>
      </c>
      <c r="AG224" s="79">
        <v>0</v>
      </c>
      <c r="AH224" s="79">
        <v>0</v>
      </c>
      <c r="AI224" s="79">
        <v>0</v>
      </c>
      <c r="AJ224" s="76">
        <v>0</v>
      </c>
      <c r="AK224" s="49">
        <v>0</v>
      </c>
      <c r="AL224" s="53">
        <v>0</v>
      </c>
      <c r="AM224" s="125"/>
      <c r="AN224" s="53">
        <v>0</v>
      </c>
      <c r="AO224" s="121" t="s">
        <v>140</v>
      </c>
      <c r="AP224" s="125"/>
      <c r="AQ224" s="53">
        <v>0</v>
      </c>
      <c r="AR224" s="125"/>
      <c r="AS224" s="19">
        <f t="shared" si="92"/>
        <v>0</v>
      </c>
      <c r="AT224" s="53">
        <v>0</v>
      </c>
      <c r="AU224" s="54">
        <v>0</v>
      </c>
      <c r="AV224" s="54">
        <v>0</v>
      </c>
      <c r="AW224" s="54">
        <v>0</v>
      </c>
      <c r="AX224" s="54">
        <v>0</v>
      </c>
      <c r="AY224" s="54">
        <v>0</v>
      </c>
      <c r="AZ224" s="54">
        <v>0</v>
      </c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</row>
    <row r="225" spans="1:71" x14ac:dyDescent="0.2">
      <c r="A225" s="121" t="s">
        <v>141</v>
      </c>
      <c r="B225" s="187"/>
      <c r="C225" s="49" t="s">
        <v>97</v>
      </c>
      <c r="D225" s="188"/>
      <c r="E225" s="49" t="s">
        <v>97</v>
      </c>
      <c r="F225" s="49" t="s">
        <v>97</v>
      </c>
      <c r="G225" s="49" t="s">
        <v>97</v>
      </c>
      <c r="H225" s="49" t="s">
        <v>97</v>
      </c>
      <c r="I225" s="49" t="s">
        <v>97</v>
      </c>
      <c r="J225" s="49" t="s">
        <v>97</v>
      </c>
      <c r="K225" s="49" t="s">
        <v>97</v>
      </c>
      <c r="L225" s="49">
        <v>0</v>
      </c>
      <c r="M225" s="79">
        <v>0</v>
      </c>
      <c r="N225" s="79">
        <v>11</v>
      </c>
      <c r="O225" s="76">
        <v>26</v>
      </c>
      <c r="P225" s="79">
        <v>25</v>
      </c>
      <c r="Q225" s="188"/>
      <c r="R225" s="82">
        <v>45</v>
      </c>
      <c r="S225" s="76">
        <v>44</v>
      </c>
      <c r="T225" s="76">
        <v>33</v>
      </c>
      <c r="U225" s="79">
        <v>24</v>
      </c>
      <c r="V225" s="76">
        <v>24</v>
      </c>
      <c r="W225" s="49">
        <v>32</v>
      </c>
      <c r="X225" s="49">
        <v>22</v>
      </c>
      <c r="Y225" s="79">
        <v>30</v>
      </c>
      <c r="Z225" s="49">
        <v>36</v>
      </c>
      <c r="AA225" s="49">
        <v>29</v>
      </c>
      <c r="AB225" s="49">
        <v>49</v>
      </c>
      <c r="AC225" s="49">
        <v>69</v>
      </c>
      <c r="AD225" s="79">
        <v>84</v>
      </c>
      <c r="AE225" s="79">
        <v>66</v>
      </c>
      <c r="AF225" s="49">
        <v>91</v>
      </c>
      <c r="AG225" s="79">
        <v>120</v>
      </c>
      <c r="AH225" s="79">
        <v>104</v>
      </c>
      <c r="AI225" s="79">
        <v>112</v>
      </c>
      <c r="AJ225" s="76">
        <v>137</v>
      </c>
      <c r="AK225" s="49">
        <v>127</v>
      </c>
      <c r="AL225" s="53">
        <v>129</v>
      </c>
      <c r="AM225" s="125"/>
      <c r="AN225" s="53">
        <v>32</v>
      </c>
      <c r="AO225" s="121" t="s">
        <v>142</v>
      </c>
      <c r="AP225" s="125"/>
      <c r="AQ225" s="53">
        <v>96</v>
      </c>
      <c r="AR225" s="125"/>
      <c r="AS225" s="19">
        <f t="shared" si="92"/>
        <v>128</v>
      </c>
      <c r="AT225" s="53">
        <v>109</v>
      </c>
      <c r="AU225" s="54">
        <v>114</v>
      </c>
      <c r="AV225" s="54">
        <v>121</v>
      </c>
      <c r="AW225" s="54">
        <v>120</v>
      </c>
      <c r="AX225" s="54">
        <v>102</v>
      </c>
      <c r="AY225" s="54">
        <v>111</v>
      </c>
      <c r="AZ225" s="54">
        <v>112</v>
      </c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</row>
    <row r="226" spans="1:71" x14ac:dyDescent="0.2">
      <c r="A226" s="121" t="s">
        <v>143</v>
      </c>
      <c r="B226" s="187"/>
      <c r="C226" s="49" t="s">
        <v>97</v>
      </c>
      <c r="D226" s="188"/>
      <c r="E226" s="49" t="s">
        <v>97</v>
      </c>
      <c r="F226" s="49" t="s">
        <v>97</v>
      </c>
      <c r="G226" s="49" t="s">
        <v>97</v>
      </c>
      <c r="H226" s="49" t="s">
        <v>97</v>
      </c>
      <c r="I226" s="49" t="s">
        <v>97</v>
      </c>
      <c r="J226" s="49" t="s">
        <v>97</v>
      </c>
      <c r="K226" s="49" t="s">
        <v>97</v>
      </c>
      <c r="L226" s="49">
        <v>0</v>
      </c>
      <c r="M226" s="79">
        <v>0</v>
      </c>
      <c r="N226" s="79">
        <v>0</v>
      </c>
      <c r="O226" s="76">
        <v>0</v>
      </c>
      <c r="P226" s="79">
        <v>0</v>
      </c>
      <c r="Q226" s="188"/>
      <c r="R226" s="82">
        <v>0</v>
      </c>
      <c r="S226" s="76">
        <v>0</v>
      </c>
      <c r="T226" s="76">
        <v>0</v>
      </c>
      <c r="U226" s="79">
        <v>0</v>
      </c>
      <c r="V226" s="76">
        <v>0</v>
      </c>
      <c r="W226" s="49">
        <v>0</v>
      </c>
      <c r="X226" s="49">
        <v>0</v>
      </c>
      <c r="Y226" s="79">
        <v>0</v>
      </c>
      <c r="Z226" s="49">
        <v>0</v>
      </c>
      <c r="AA226" s="49">
        <v>0</v>
      </c>
      <c r="AB226" s="49">
        <v>0</v>
      </c>
      <c r="AC226" s="49">
        <v>0</v>
      </c>
      <c r="AD226" s="79">
        <v>0</v>
      </c>
      <c r="AE226" s="79">
        <v>0</v>
      </c>
      <c r="AF226" s="49">
        <v>0</v>
      </c>
      <c r="AG226" s="79">
        <v>0</v>
      </c>
      <c r="AH226" s="79">
        <v>0</v>
      </c>
      <c r="AI226" s="79">
        <v>0</v>
      </c>
      <c r="AJ226" s="76">
        <v>0</v>
      </c>
      <c r="AK226" s="49">
        <v>0</v>
      </c>
      <c r="AL226" s="53">
        <v>0</v>
      </c>
      <c r="AM226" s="125"/>
      <c r="AN226" s="53">
        <v>0</v>
      </c>
      <c r="AO226" s="121" t="s">
        <v>143</v>
      </c>
      <c r="AP226" s="125"/>
      <c r="AQ226" s="53">
        <v>0</v>
      </c>
      <c r="AR226" s="125"/>
      <c r="AS226" s="19">
        <f t="shared" si="92"/>
        <v>0</v>
      </c>
      <c r="AT226" s="53">
        <v>0</v>
      </c>
      <c r="AU226" s="54">
        <v>0</v>
      </c>
      <c r="AV226" s="54">
        <v>0</v>
      </c>
      <c r="AW226" s="54">
        <v>0</v>
      </c>
      <c r="AX226" s="54">
        <v>0</v>
      </c>
      <c r="AY226" s="54">
        <v>0</v>
      </c>
      <c r="AZ226" s="54">
        <v>0</v>
      </c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</row>
    <row r="227" spans="1:71" x14ac:dyDescent="0.2">
      <c r="A227" s="121" t="s">
        <v>144</v>
      </c>
      <c r="B227" s="187"/>
      <c r="C227" s="49" t="s">
        <v>97</v>
      </c>
      <c r="D227" s="188"/>
      <c r="E227" s="49" t="s">
        <v>97</v>
      </c>
      <c r="F227" s="49" t="s">
        <v>97</v>
      </c>
      <c r="G227" s="49" t="s">
        <v>97</v>
      </c>
      <c r="H227" s="49" t="s">
        <v>97</v>
      </c>
      <c r="I227" s="49" t="s">
        <v>97</v>
      </c>
      <c r="J227" s="49" t="s">
        <v>97</v>
      </c>
      <c r="K227" s="49" t="s">
        <v>97</v>
      </c>
      <c r="L227" s="49">
        <v>0</v>
      </c>
      <c r="M227" s="79">
        <v>0</v>
      </c>
      <c r="N227" s="79">
        <v>0</v>
      </c>
      <c r="O227" s="76">
        <v>0</v>
      </c>
      <c r="P227" s="79">
        <v>0</v>
      </c>
      <c r="Q227" s="188"/>
      <c r="R227" s="82">
        <v>0</v>
      </c>
      <c r="S227" s="76">
        <v>0</v>
      </c>
      <c r="T227" s="76">
        <v>0</v>
      </c>
      <c r="U227" s="79">
        <v>0</v>
      </c>
      <c r="V227" s="49">
        <v>0</v>
      </c>
      <c r="W227" s="49">
        <v>0</v>
      </c>
      <c r="X227" s="49">
        <v>0</v>
      </c>
      <c r="Y227" s="49">
        <v>0</v>
      </c>
      <c r="Z227" s="49">
        <v>0</v>
      </c>
      <c r="AA227" s="49">
        <v>0</v>
      </c>
      <c r="AB227" s="49">
        <v>0</v>
      </c>
      <c r="AC227" s="49">
        <v>0</v>
      </c>
      <c r="AD227" s="79">
        <v>0</v>
      </c>
      <c r="AE227" s="79">
        <v>0</v>
      </c>
      <c r="AF227" s="49">
        <v>0</v>
      </c>
      <c r="AG227" s="79">
        <v>0</v>
      </c>
      <c r="AH227" s="79">
        <v>0</v>
      </c>
      <c r="AI227" s="79">
        <v>0</v>
      </c>
      <c r="AJ227" s="76">
        <v>0</v>
      </c>
      <c r="AK227" s="49">
        <v>0</v>
      </c>
      <c r="AL227" s="53">
        <v>0</v>
      </c>
      <c r="AM227" s="125"/>
      <c r="AN227" s="53">
        <v>0</v>
      </c>
      <c r="AO227" s="121" t="s">
        <v>144</v>
      </c>
      <c r="AP227" s="125"/>
      <c r="AQ227" s="53">
        <v>0</v>
      </c>
      <c r="AR227" s="125"/>
      <c r="AS227" s="19">
        <f t="shared" si="92"/>
        <v>0</v>
      </c>
      <c r="AT227" s="53">
        <v>0</v>
      </c>
      <c r="AU227" s="54">
        <v>0</v>
      </c>
      <c r="AV227" s="54">
        <v>0</v>
      </c>
      <c r="AW227" s="54">
        <v>0</v>
      </c>
      <c r="AX227" s="54">
        <v>0</v>
      </c>
      <c r="AY227" s="54">
        <v>0</v>
      </c>
      <c r="AZ227" s="54">
        <v>0</v>
      </c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</row>
    <row r="228" spans="1:71" x14ac:dyDescent="0.25">
      <c r="A228" s="182" t="s">
        <v>20</v>
      </c>
      <c r="B228" s="183"/>
      <c r="C228" s="56">
        <f>SUM(C217:C227)</f>
        <v>83</v>
      </c>
      <c r="D228" s="184"/>
      <c r="E228" s="56">
        <f>SUM(E217:E227)</f>
        <v>467</v>
      </c>
      <c r="F228" s="56">
        <f>SUM(F217:F227)</f>
        <v>1048</v>
      </c>
      <c r="G228" s="56">
        <f>SUM(G217:G225)</f>
        <v>1532</v>
      </c>
      <c r="H228" s="56">
        <f t="shared" ref="H228:P228" si="93">SUM(H217:H227)</f>
        <v>1660</v>
      </c>
      <c r="I228" s="56">
        <f t="shared" si="93"/>
        <v>2750</v>
      </c>
      <c r="J228" s="56">
        <f t="shared" si="93"/>
        <v>2503</v>
      </c>
      <c r="K228" s="56">
        <f t="shared" si="93"/>
        <v>2585</v>
      </c>
      <c r="L228" s="56">
        <f t="shared" si="93"/>
        <v>2692</v>
      </c>
      <c r="M228" s="56">
        <f t="shared" si="93"/>
        <v>2390</v>
      </c>
      <c r="N228" s="56">
        <f t="shared" si="93"/>
        <v>2776</v>
      </c>
      <c r="O228" s="56">
        <f t="shared" si="93"/>
        <v>2573</v>
      </c>
      <c r="P228" s="56">
        <f t="shared" si="93"/>
        <v>2914</v>
      </c>
      <c r="Q228" s="184"/>
      <c r="R228" s="56">
        <f t="shared" ref="R228:AL228" si="94">SUM(R217:R227)</f>
        <v>2836</v>
      </c>
      <c r="S228" s="56">
        <f t="shared" si="94"/>
        <v>2535</v>
      </c>
      <c r="T228" s="56">
        <f t="shared" si="94"/>
        <v>3067</v>
      </c>
      <c r="U228" s="56">
        <f t="shared" si="94"/>
        <v>2652</v>
      </c>
      <c r="V228" s="56">
        <f t="shared" si="94"/>
        <v>3336</v>
      </c>
      <c r="W228" s="56">
        <f t="shared" si="94"/>
        <v>3438</v>
      </c>
      <c r="X228" s="56">
        <f t="shared" si="94"/>
        <v>3176</v>
      </c>
      <c r="Y228" s="56">
        <f t="shared" si="94"/>
        <v>3704</v>
      </c>
      <c r="Z228" s="56">
        <f t="shared" si="94"/>
        <v>3254</v>
      </c>
      <c r="AA228" s="56">
        <f t="shared" si="94"/>
        <v>4181</v>
      </c>
      <c r="AB228" s="56">
        <f t="shared" si="94"/>
        <v>3406</v>
      </c>
      <c r="AC228" s="56">
        <f t="shared" si="94"/>
        <v>3396</v>
      </c>
      <c r="AD228" s="56">
        <f t="shared" si="94"/>
        <v>4105</v>
      </c>
      <c r="AE228" s="56">
        <f t="shared" si="94"/>
        <v>3692</v>
      </c>
      <c r="AF228" s="56">
        <f t="shared" si="94"/>
        <v>3488</v>
      </c>
      <c r="AG228" s="56">
        <f t="shared" si="94"/>
        <v>3889</v>
      </c>
      <c r="AH228" s="56">
        <f t="shared" si="94"/>
        <v>3874</v>
      </c>
      <c r="AI228" s="56">
        <f t="shared" si="94"/>
        <v>3838</v>
      </c>
      <c r="AJ228" s="56">
        <f t="shared" si="94"/>
        <v>3988</v>
      </c>
      <c r="AK228" s="56">
        <f t="shared" si="94"/>
        <v>3999</v>
      </c>
      <c r="AL228" s="56">
        <f t="shared" si="94"/>
        <v>3896</v>
      </c>
      <c r="AM228" s="116"/>
      <c r="AN228" s="56">
        <f>SUM(AN217:AN227)</f>
        <v>1486</v>
      </c>
      <c r="AO228" s="182" t="s">
        <v>20</v>
      </c>
      <c r="AP228" s="116"/>
      <c r="AQ228" s="56">
        <f>SUM(AQ217:AQ227)</f>
        <v>2833</v>
      </c>
      <c r="AR228" s="116"/>
      <c r="AS228" s="56">
        <f t="shared" ref="AS228:BS228" si="95">SUM(AS217:AS227)</f>
        <v>4319</v>
      </c>
      <c r="AT228" s="56">
        <f t="shared" si="95"/>
        <v>3792</v>
      </c>
      <c r="AU228" s="56">
        <f t="shared" si="95"/>
        <v>3741</v>
      </c>
      <c r="AV228" s="56">
        <f t="shared" si="95"/>
        <v>3515</v>
      </c>
      <c r="AW228" s="56">
        <f t="shared" si="95"/>
        <v>3172</v>
      </c>
      <c r="AX228" s="56">
        <f t="shared" si="95"/>
        <v>3050</v>
      </c>
      <c r="AY228" s="56">
        <f t="shared" si="95"/>
        <v>3181</v>
      </c>
      <c r="AZ228" s="56">
        <f t="shared" si="95"/>
        <v>3279</v>
      </c>
      <c r="BA228" s="56">
        <f t="shared" si="95"/>
        <v>0</v>
      </c>
      <c r="BB228" s="56">
        <f t="shared" si="95"/>
        <v>0</v>
      </c>
      <c r="BC228" s="56">
        <f t="shared" si="95"/>
        <v>0</v>
      </c>
      <c r="BD228" s="56">
        <f t="shared" si="95"/>
        <v>0</v>
      </c>
      <c r="BE228" s="56">
        <f t="shared" si="95"/>
        <v>0</v>
      </c>
      <c r="BF228" s="56">
        <f t="shared" si="95"/>
        <v>0</v>
      </c>
      <c r="BG228" s="56">
        <f t="shared" si="95"/>
        <v>0</v>
      </c>
      <c r="BH228" s="56">
        <f t="shared" si="95"/>
        <v>0</v>
      </c>
      <c r="BI228" s="56">
        <f t="shared" si="95"/>
        <v>0</v>
      </c>
      <c r="BJ228" s="56">
        <f t="shared" si="95"/>
        <v>0</v>
      </c>
      <c r="BK228" s="56">
        <f t="shared" si="95"/>
        <v>0</v>
      </c>
      <c r="BL228" s="56">
        <f t="shared" si="95"/>
        <v>0</v>
      </c>
      <c r="BM228" s="56">
        <f t="shared" si="95"/>
        <v>0</v>
      </c>
      <c r="BN228" s="56">
        <f t="shared" si="95"/>
        <v>0</v>
      </c>
      <c r="BO228" s="56">
        <f t="shared" si="95"/>
        <v>0</v>
      </c>
      <c r="BP228" s="56">
        <f t="shared" si="95"/>
        <v>0</v>
      </c>
      <c r="BQ228" s="56">
        <f t="shared" si="95"/>
        <v>0</v>
      </c>
      <c r="BR228" s="56">
        <f t="shared" si="95"/>
        <v>0</v>
      </c>
      <c r="BS228" s="56">
        <f t="shared" si="95"/>
        <v>0</v>
      </c>
    </row>
    <row r="229" spans="1:71" x14ac:dyDescent="0.25">
      <c r="A229" s="57"/>
      <c r="B229" s="69"/>
      <c r="C229" s="69"/>
      <c r="D229" s="69"/>
      <c r="E229" s="69"/>
      <c r="F229" s="69"/>
      <c r="G229" s="69"/>
      <c r="H229" s="70"/>
      <c r="I229" s="70"/>
      <c r="J229" s="69"/>
      <c r="K229" s="69"/>
      <c r="L229" s="69"/>
      <c r="M229" s="69"/>
      <c r="N229" s="69"/>
      <c r="O229" s="70"/>
      <c r="P229" s="69"/>
      <c r="Q229" s="69"/>
      <c r="R229" s="70"/>
      <c r="S229" s="70"/>
      <c r="T229" s="70"/>
      <c r="U229" s="69"/>
      <c r="V229" s="70"/>
      <c r="W229" s="70"/>
      <c r="X229" s="69"/>
      <c r="Y229" s="69"/>
      <c r="Z229" s="70"/>
      <c r="AA229" s="70"/>
      <c r="AB229" s="69"/>
      <c r="AC229" s="69"/>
      <c r="AD229" s="69"/>
      <c r="AE229" s="69"/>
      <c r="AF229" s="69"/>
      <c r="AG229" s="69"/>
      <c r="AH229" s="69"/>
      <c r="AI229" s="69"/>
      <c r="AJ229" s="70"/>
      <c r="AK229" s="69"/>
      <c r="AL229" s="69"/>
      <c r="AM229" s="69"/>
      <c r="AN229" s="69"/>
      <c r="AO229" s="57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/>
      <c r="BS229" s="69"/>
    </row>
    <row r="230" spans="1:71" s="45" customFormat="1" x14ac:dyDescent="0.25">
      <c r="A230" s="87" t="s">
        <v>145</v>
      </c>
      <c r="B230" s="186"/>
      <c r="C230" s="44">
        <f>$C$10</f>
        <v>44531</v>
      </c>
      <c r="D230" s="186"/>
      <c r="E230" s="44" t="e">
        <f ca="1">$E$10</f>
        <v>#NAME?</v>
      </c>
      <c r="F230" s="44" t="e">
        <f ca="1">$F$10</f>
        <v>#NAME?</v>
      </c>
      <c r="G230" s="44" t="e">
        <f ca="1">$G$10</f>
        <v>#NAME?</v>
      </c>
      <c r="H230" s="44" t="e">
        <f ca="1">$H$10</f>
        <v>#NAME?</v>
      </c>
      <c r="I230" s="44" t="e">
        <f ca="1">$I$10</f>
        <v>#NAME?</v>
      </c>
      <c r="J230" s="44" t="e">
        <f ca="1">$J$10</f>
        <v>#NAME?</v>
      </c>
      <c r="K230" s="44" t="e">
        <f ca="1">$K$10</f>
        <v>#NAME?</v>
      </c>
      <c r="L230" s="44" t="e">
        <f ca="1">$L$10</f>
        <v>#NAME?</v>
      </c>
      <c r="M230" s="44" t="e">
        <f ca="1">$M$10</f>
        <v>#NAME?</v>
      </c>
      <c r="N230" s="44" t="e">
        <f ca="1">$N$10</f>
        <v>#NAME?</v>
      </c>
      <c r="O230" s="44" t="e">
        <f ca="1">$O$10</f>
        <v>#NAME?</v>
      </c>
      <c r="P230" s="44" t="e">
        <f ca="1">$P$10</f>
        <v>#NAME?</v>
      </c>
      <c r="Q230" s="186"/>
      <c r="R230" s="44" t="e">
        <f t="shared" ref="R230:AK230" ca="1" si="96">R10</f>
        <v>#NAME?</v>
      </c>
      <c r="S230" s="44" t="e">
        <f t="shared" ca="1" si="96"/>
        <v>#NAME?</v>
      </c>
      <c r="T230" s="44" t="e">
        <f t="shared" ca="1" si="96"/>
        <v>#NAME?</v>
      </c>
      <c r="U230" s="44" t="e">
        <f t="shared" ca="1" si="96"/>
        <v>#NAME?</v>
      </c>
      <c r="V230" s="44" t="e">
        <f t="shared" ca="1" si="96"/>
        <v>#NAME?</v>
      </c>
      <c r="W230" s="44" t="e">
        <f t="shared" ca="1" si="96"/>
        <v>#NAME?</v>
      </c>
      <c r="X230" s="44" t="e">
        <f t="shared" ca="1" si="96"/>
        <v>#NAME?</v>
      </c>
      <c r="Y230" s="44" t="e">
        <f t="shared" ca="1" si="96"/>
        <v>#NAME?</v>
      </c>
      <c r="Z230" s="44" t="e">
        <f t="shared" ca="1" si="96"/>
        <v>#NAME?</v>
      </c>
      <c r="AA230" s="44" t="e">
        <f t="shared" ca="1" si="96"/>
        <v>#NAME?</v>
      </c>
      <c r="AB230" s="44" t="e">
        <f t="shared" ca="1" si="96"/>
        <v>#NAME?</v>
      </c>
      <c r="AC230" s="44" t="e">
        <f t="shared" ca="1" si="96"/>
        <v>#NAME?</v>
      </c>
      <c r="AD230" s="44" t="e">
        <f t="shared" ca="1" si="96"/>
        <v>#NAME?</v>
      </c>
      <c r="AE230" s="44" t="e">
        <f t="shared" ca="1" si="96"/>
        <v>#NAME?</v>
      </c>
      <c r="AF230" s="44" t="e">
        <f t="shared" ca="1" si="96"/>
        <v>#NAME?</v>
      </c>
      <c r="AG230" s="44" t="e">
        <f t="shared" ca="1" si="96"/>
        <v>#NAME?</v>
      </c>
      <c r="AH230" s="44" t="e">
        <f t="shared" ca="1" si="96"/>
        <v>#NAME?</v>
      </c>
      <c r="AI230" s="44" t="e">
        <f t="shared" ca="1" si="96"/>
        <v>#NAME?</v>
      </c>
      <c r="AJ230" s="44" t="e">
        <f t="shared" ca="1" si="96"/>
        <v>#NAME?</v>
      </c>
      <c r="AK230" s="44" t="e">
        <f t="shared" ca="1" si="96"/>
        <v>#NAME?</v>
      </c>
      <c r="AL230" s="44" t="e">
        <f ca="1">AL$10</f>
        <v>#NAME?</v>
      </c>
      <c r="AM230" s="89"/>
      <c r="AN230" s="44" t="str">
        <f>AN$10</f>
        <v>1-10-out-24</v>
      </c>
      <c r="AO230" s="87" t="s">
        <v>146</v>
      </c>
      <c r="AP230" s="89"/>
      <c r="AQ230" s="44" t="str">
        <f>AQ$10</f>
        <v>11-31-out-24</v>
      </c>
      <c r="AR230" s="89"/>
      <c r="AS230" s="44" t="e">
        <f ca="1">AS$10</f>
        <v>#NAME?</v>
      </c>
      <c r="AT230" s="44" t="e">
        <f t="shared" ref="AT230:BS230" ca="1" si="97">AT10</f>
        <v>#NAME?</v>
      </c>
      <c r="AU230" s="44" t="e">
        <f t="shared" ca="1" si="97"/>
        <v>#NAME?</v>
      </c>
      <c r="AV230" s="44" t="e">
        <f t="shared" ca="1" si="97"/>
        <v>#NAME?</v>
      </c>
      <c r="AW230" s="44" t="e">
        <f t="shared" ca="1" si="97"/>
        <v>#NAME?</v>
      </c>
      <c r="AX230" s="44" t="e">
        <f t="shared" ca="1" si="97"/>
        <v>#NAME?</v>
      </c>
      <c r="AY230" s="44" t="e">
        <f ca="1">AY$10</f>
        <v>#NAME?</v>
      </c>
      <c r="AZ230" s="44" t="e">
        <f t="shared" ca="1" si="97"/>
        <v>#NAME?</v>
      </c>
      <c r="BA230" s="44" t="e">
        <f t="shared" ca="1" si="97"/>
        <v>#NAME?</v>
      </c>
      <c r="BB230" s="44" t="e">
        <f t="shared" ca="1" si="97"/>
        <v>#NAME?</v>
      </c>
      <c r="BC230" s="44" t="e">
        <f t="shared" ca="1" si="97"/>
        <v>#NAME?</v>
      </c>
      <c r="BD230" s="44" t="e">
        <f t="shared" ca="1" si="97"/>
        <v>#NAME?</v>
      </c>
      <c r="BE230" s="44" t="e">
        <f t="shared" ca="1" si="97"/>
        <v>#NAME?</v>
      </c>
      <c r="BF230" s="44" t="e">
        <f t="shared" ca="1" si="97"/>
        <v>#NAME?</v>
      </c>
      <c r="BG230" s="44" t="e">
        <f t="shared" ca="1" si="97"/>
        <v>#NAME?</v>
      </c>
      <c r="BH230" s="44" t="e">
        <f t="shared" ca="1" si="97"/>
        <v>#NAME?</v>
      </c>
      <c r="BI230" s="44" t="e">
        <f t="shared" ca="1" si="97"/>
        <v>#NAME?</v>
      </c>
      <c r="BJ230" s="44" t="e">
        <f t="shared" ca="1" si="97"/>
        <v>#NAME?</v>
      </c>
      <c r="BK230" s="44" t="e">
        <f t="shared" ca="1" si="97"/>
        <v>#NAME?</v>
      </c>
      <c r="BL230" s="44" t="e">
        <f t="shared" ca="1" si="97"/>
        <v>#NAME?</v>
      </c>
      <c r="BM230" s="44" t="e">
        <f t="shared" ca="1" si="97"/>
        <v>#NAME?</v>
      </c>
      <c r="BN230" s="44" t="e">
        <f t="shared" ca="1" si="97"/>
        <v>#NAME?</v>
      </c>
      <c r="BO230" s="44" t="e">
        <f t="shared" ca="1" si="97"/>
        <v>#NAME?</v>
      </c>
      <c r="BP230" s="44" t="e">
        <f t="shared" ca="1" si="97"/>
        <v>#NAME?</v>
      </c>
      <c r="BQ230" s="44" t="e">
        <f t="shared" ca="1" si="97"/>
        <v>#NAME?</v>
      </c>
      <c r="BR230" s="44" t="e">
        <f t="shared" ca="1" si="97"/>
        <v>#NAME?</v>
      </c>
      <c r="BS230" s="44" t="e">
        <f t="shared" ca="1" si="97"/>
        <v>#NAME?</v>
      </c>
    </row>
    <row r="231" spans="1:71" x14ac:dyDescent="0.2">
      <c r="A231" s="121" t="s">
        <v>147</v>
      </c>
      <c r="B231" s="187"/>
      <c r="C231" s="49" t="s">
        <v>97</v>
      </c>
      <c r="D231" s="188"/>
      <c r="E231" s="49" t="s">
        <v>97</v>
      </c>
      <c r="F231" s="49" t="s">
        <v>97</v>
      </c>
      <c r="G231" s="49">
        <v>1</v>
      </c>
      <c r="H231" s="49" t="s">
        <v>97</v>
      </c>
      <c r="I231" s="49" t="s">
        <v>97</v>
      </c>
      <c r="J231" s="49">
        <v>2</v>
      </c>
      <c r="K231" s="49" t="s">
        <v>97</v>
      </c>
      <c r="L231" s="49">
        <v>1</v>
      </c>
      <c r="M231" s="49">
        <v>1</v>
      </c>
      <c r="N231" s="49">
        <v>3</v>
      </c>
      <c r="O231" s="49">
        <v>4</v>
      </c>
      <c r="P231" s="49">
        <v>4</v>
      </c>
      <c r="Q231" s="188"/>
      <c r="R231" s="82">
        <v>3</v>
      </c>
      <c r="S231" s="76">
        <v>0</v>
      </c>
      <c r="T231" s="76">
        <v>1</v>
      </c>
      <c r="U231" s="76">
        <v>1</v>
      </c>
      <c r="V231" s="76">
        <v>1</v>
      </c>
      <c r="W231" s="76">
        <v>4</v>
      </c>
      <c r="X231" s="76">
        <v>2</v>
      </c>
      <c r="Y231" s="76">
        <v>3</v>
      </c>
      <c r="Z231" s="76">
        <v>1</v>
      </c>
      <c r="AA231" s="76">
        <v>3</v>
      </c>
      <c r="AB231" s="76">
        <v>0</v>
      </c>
      <c r="AC231" s="76">
        <v>0</v>
      </c>
      <c r="AD231" s="76">
        <v>1</v>
      </c>
      <c r="AE231" s="76">
        <v>0</v>
      </c>
      <c r="AF231" s="76">
        <v>2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48">
        <v>0</v>
      </c>
      <c r="AM231" s="125"/>
      <c r="AN231" s="48">
        <v>0</v>
      </c>
      <c r="AO231" s="121" t="s">
        <v>147</v>
      </c>
      <c r="AP231" s="125"/>
      <c r="AQ231" s="48">
        <v>0</v>
      </c>
      <c r="AR231" s="125"/>
      <c r="AS231" s="19">
        <f t="shared" ref="AS231:AS242" si="98">IF(AQ231="","",(SUM(AQ231,AN231)))</f>
        <v>0</v>
      </c>
      <c r="AT231" s="48">
        <v>0</v>
      </c>
      <c r="AU231" s="50">
        <v>0</v>
      </c>
      <c r="AV231" s="50">
        <v>0</v>
      </c>
      <c r="AW231" s="50">
        <v>0</v>
      </c>
      <c r="AX231" s="50">
        <v>2</v>
      </c>
      <c r="AY231" s="50">
        <v>2</v>
      </c>
      <c r="AZ231" s="50">
        <v>0</v>
      </c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</row>
    <row r="232" spans="1:71" x14ac:dyDescent="0.2">
      <c r="A232" s="121" t="s">
        <v>148</v>
      </c>
      <c r="B232" s="187"/>
      <c r="C232" s="49" t="s">
        <v>97</v>
      </c>
      <c r="D232" s="188"/>
      <c r="E232" s="49" t="s">
        <v>97</v>
      </c>
      <c r="F232" s="49" t="s">
        <v>97</v>
      </c>
      <c r="G232" s="49">
        <v>1</v>
      </c>
      <c r="H232" s="49">
        <v>3</v>
      </c>
      <c r="I232" s="49" t="s">
        <v>97</v>
      </c>
      <c r="J232" s="49" t="s">
        <v>97</v>
      </c>
      <c r="K232" s="49" t="s">
        <v>97</v>
      </c>
      <c r="L232" s="49">
        <v>1</v>
      </c>
      <c r="M232" s="49">
        <v>0</v>
      </c>
      <c r="N232" s="49">
        <v>1</v>
      </c>
      <c r="O232" s="49">
        <v>0</v>
      </c>
      <c r="P232" s="49">
        <v>0</v>
      </c>
      <c r="Q232" s="188"/>
      <c r="R232" s="82">
        <v>1</v>
      </c>
      <c r="S232" s="76">
        <v>0</v>
      </c>
      <c r="T232" s="76">
        <v>2</v>
      </c>
      <c r="U232" s="79">
        <v>0</v>
      </c>
      <c r="V232" s="76">
        <v>1</v>
      </c>
      <c r="W232" s="76">
        <v>0</v>
      </c>
      <c r="X232" s="79">
        <v>0</v>
      </c>
      <c r="Y232" s="79">
        <v>0</v>
      </c>
      <c r="Z232" s="79">
        <v>0</v>
      </c>
      <c r="AA232" s="76">
        <v>0</v>
      </c>
      <c r="AB232" s="79">
        <v>0</v>
      </c>
      <c r="AC232" s="79">
        <v>0</v>
      </c>
      <c r="AD232" s="79">
        <v>0</v>
      </c>
      <c r="AE232" s="79">
        <v>0</v>
      </c>
      <c r="AF232" s="79">
        <v>0</v>
      </c>
      <c r="AG232" s="79">
        <v>0</v>
      </c>
      <c r="AH232" s="79">
        <v>0</v>
      </c>
      <c r="AI232" s="79">
        <v>0</v>
      </c>
      <c r="AJ232" s="79">
        <v>0</v>
      </c>
      <c r="AK232" s="79">
        <v>0</v>
      </c>
      <c r="AL232" s="53">
        <v>0</v>
      </c>
      <c r="AM232" s="125"/>
      <c r="AN232" s="53">
        <v>0</v>
      </c>
      <c r="AO232" s="121" t="s">
        <v>148</v>
      </c>
      <c r="AP232" s="125"/>
      <c r="AQ232" s="53">
        <v>0</v>
      </c>
      <c r="AR232" s="125"/>
      <c r="AS232" s="19">
        <f t="shared" si="98"/>
        <v>0</v>
      </c>
      <c r="AT232" s="53">
        <v>0</v>
      </c>
      <c r="AU232" s="54">
        <v>1</v>
      </c>
      <c r="AV232" s="54">
        <v>0</v>
      </c>
      <c r="AW232" s="54">
        <v>1</v>
      </c>
      <c r="AX232" s="54">
        <v>0</v>
      </c>
      <c r="AY232" s="54">
        <v>0</v>
      </c>
      <c r="AZ232" s="54">
        <v>0</v>
      </c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</row>
    <row r="233" spans="1:71" x14ac:dyDescent="0.2">
      <c r="A233" s="121" t="s">
        <v>100</v>
      </c>
      <c r="B233" s="187"/>
      <c r="C233" s="49">
        <v>18</v>
      </c>
      <c r="D233" s="188"/>
      <c r="E233" s="49">
        <v>39</v>
      </c>
      <c r="F233" s="49">
        <v>42</v>
      </c>
      <c r="G233" s="49">
        <v>94</v>
      </c>
      <c r="H233" s="49">
        <v>101</v>
      </c>
      <c r="I233" s="79">
        <v>74</v>
      </c>
      <c r="J233" s="49">
        <v>99</v>
      </c>
      <c r="K233" s="49">
        <v>110</v>
      </c>
      <c r="L233" s="49">
        <v>116</v>
      </c>
      <c r="M233" s="49">
        <v>137</v>
      </c>
      <c r="N233" s="49">
        <v>127</v>
      </c>
      <c r="O233" s="49">
        <v>109</v>
      </c>
      <c r="P233" s="49">
        <v>141</v>
      </c>
      <c r="Q233" s="188"/>
      <c r="R233" s="82">
        <v>105</v>
      </c>
      <c r="S233" s="76">
        <v>135</v>
      </c>
      <c r="T233" s="76">
        <v>266</v>
      </c>
      <c r="U233" s="79">
        <v>154</v>
      </c>
      <c r="V233" s="76">
        <v>172</v>
      </c>
      <c r="W233" s="76">
        <v>172</v>
      </c>
      <c r="X233" s="79">
        <v>200</v>
      </c>
      <c r="Y233" s="79">
        <v>194</v>
      </c>
      <c r="Z233" s="79">
        <v>252</v>
      </c>
      <c r="AA233" s="76">
        <v>239</v>
      </c>
      <c r="AB233" s="79">
        <v>236</v>
      </c>
      <c r="AC233" s="79">
        <v>142</v>
      </c>
      <c r="AD233" s="79">
        <v>121</v>
      </c>
      <c r="AE233" s="79">
        <v>103</v>
      </c>
      <c r="AF233" s="79">
        <v>159</v>
      </c>
      <c r="AG233" s="79">
        <v>171</v>
      </c>
      <c r="AH233" s="79">
        <v>244</v>
      </c>
      <c r="AI233" s="79">
        <v>315</v>
      </c>
      <c r="AJ233" s="79">
        <v>106</v>
      </c>
      <c r="AK233" s="79">
        <v>134</v>
      </c>
      <c r="AL233" s="53">
        <v>181</v>
      </c>
      <c r="AM233" s="125"/>
      <c r="AN233" s="53">
        <v>41</v>
      </c>
      <c r="AO233" s="121" t="s">
        <v>100</v>
      </c>
      <c r="AP233" s="125"/>
      <c r="AQ233" s="53">
        <v>68</v>
      </c>
      <c r="AR233" s="125"/>
      <c r="AS233" s="19">
        <f t="shared" si="98"/>
        <v>109</v>
      </c>
      <c r="AT233" s="53">
        <v>103</v>
      </c>
      <c r="AU233" s="54">
        <v>100</v>
      </c>
      <c r="AV233" s="54">
        <v>65</v>
      </c>
      <c r="AW233" s="54">
        <v>44</v>
      </c>
      <c r="AX233" s="54">
        <v>80</v>
      </c>
      <c r="AY233" s="54">
        <v>150</v>
      </c>
      <c r="AZ233" s="54">
        <v>125</v>
      </c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</row>
    <row r="234" spans="1:71" x14ac:dyDescent="0.2">
      <c r="A234" s="121" t="s">
        <v>149</v>
      </c>
      <c r="B234" s="187"/>
      <c r="C234" s="49" t="s">
        <v>97</v>
      </c>
      <c r="D234" s="188"/>
      <c r="E234" s="49" t="s">
        <v>97</v>
      </c>
      <c r="F234" s="49" t="s">
        <v>97</v>
      </c>
      <c r="G234" s="49" t="s">
        <v>97</v>
      </c>
      <c r="H234" s="49" t="s">
        <v>97</v>
      </c>
      <c r="I234" s="49" t="s">
        <v>97</v>
      </c>
      <c r="J234" s="49" t="s">
        <v>97</v>
      </c>
      <c r="K234" s="49" t="s">
        <v>97</v>
      </c>
      <c r="L234" s="49" t="s">
        <v>97</v>
      </c>
      <c r="M234" s="49">
        <v>0</v>
      </c>
      <c r="N234" s="49">
        <v>0</v>
      </c>
      <c r="O234" s="49">
        <v>0</v>
      </c>
      <c r="P234" s="49">
        <v>0</v>
      </c>
      <c r="Q234" s="188"/>
      <c r="R234" s="82">
        <v>0</v>
      </c>
      <c r="S234" s="76">
        <v>0</v>
      </c>
      <c r="T234" s="76">
        <v>0</v>
      </c>
      <c r="U234" s="79">
        <v>0</v>
      </c>
      <c r="V234" s="76">
        <v>0</v>
      </c>
      <c r="W234" s="76">
        <v>0</v>
      </c>
      <c r="X234" s="79">
        <v>0</v>
      </c>
      <c r="Y234" s="79">
        <v>0</v>
      </c>
      <c r="Z234" s="79">
        <v>0</v>
      </c>
      <c r="AA234" s="76">
        <v>0</v>
      </c>
      <c r="AB234" s="79">
        <v>0</v>
      </c>
      <c r="AC234" s="79">
        <v>0</v>
      </c>
      <c r="AD234" s="79">
        <v>0</v>
      </c>
      <c r="AE234" s="79">
        <v>0</v>
      </c>
      <c r="AF234" s="79">
        <v>0</v>
      </c>
      <c r="AG234" s="79">
        <v>0</v>
      </c>
      <c r="AH234" s="79">
        <v>0</v>
      </c>
      <c r="AI234" s="79">
        <v>0</v>
      </c>
      <c r="AJ234" s="79">
        <v>0</v>
      </c>
      <c r="AK234" s="79">
        <v>0</v>
      </c>
      <c r="AL234" s="53">
        <v>0</v>
      </c>
      <c r="AM234" s="125"/>
      <c r="AN234" s="53">
        <v>0</v>
      </c>
      <c r="AO234" s="121" t="s">
        <v>149</v>
      </c>
      <c r="AP234" s="125"/>
      <c r="AQ234" s="53">
        <v>0</v>
      </c>
      <c r="AR234" s="125"/>
      <c r="AS234" s="19">
        <f t="shared" si="98"/>
        <v>0</v>
      </c>
      <c r="AT234" s="53">
        <v>0</v>
      </c>
      <c r="AU234" s="54">
        <v>0</v>
      </c>
      <c r="AV234" s="54">
        <v>0</v>
      </c>
      <c r="AW234" s="54">
        <v>0</v>
      </c>
      <c r="AX234" s="54">
        <v>0</v>
      </c>
      <c r="AY234" s="54">
        <v>0</v>
      </c>
      <c r="AZ234" s="54">
        <v>0</v>
      </c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</row>
    <row r="235" spans="1:71" x14ac:dyDescent="0.2">
      <c r="A235" s="121" t="s">
        <v>102</v>
      </c>
      <c r="B235" s="187"/>
      <c r="C235" s="49">
        <v>418</v>
      </c>
      <c r="D235" s="188"/>
      <c r="E235" s="49">
        <v>473</v>
      </c>
      <c r="F235" s="49">
        <v>523</v>
      </c>
      <c r="G235" s="49">
        <v>737</v>
      </c>
      <c r="H235" s="49">
        <v>738</v>
      </c>
      <c r="I235" s="79">
        <v>746</v>
      </c>
      <c r="J235" s="49">
        <v>666</v>
      </c>
      <c r="K235" s="49">
        <v>736</v>
      </c>
      <c r="L235" s="49">
        <v>804</v>
      </c>
      <c r="M235" s="49">
        <v>822</v>
      </c>
      <c r="N235" s="49">
        <v>971</v>
      </c>
      <c r="O235" s="49">
        <v>1020</v>
      </c>
      <c r="P235" s="49">
        <v>987</v>
      </c>
      <c r="Q235" s="188"/>
      <c r="R235" s="82">
        <v>1158</v>
      </c>
      <c r="S235" s="76">
        <v>1128</v>
      </c>
      <c r="T235" s="76">
        <v>1101</v>
      </c>
      <c r="U235" s="79">
        <v>1207</v>
      </c>
      <c r="V235" s="76">
        <v>1055</v>
      </c>
      <c r="W235" s="76">
        <v>1006</v>
      </c>
      <c r="X235" s="79">
        <v>1116</v>
      </c>
      <c r="Y235" s="79">
        <v>1117</v>
      </c>
      <c r="Z235" s="79">
        <v>1156</v>
      </c>
      <c r="AA235" s="76">
        <v>1181</v>
      </c>
      <c r="AB235" s="79">
        <v>1220</v>
      </c>
      <c r="AC235" s="79">
        <v>1385</v>
      </c>
      <c r="AD235" s="79">
        <v>1686</v>
      </c>
      <c r="AE235" s="79">
        <v>1894</v>
      </c>
      <c r="AF235" s="79">
        <v>1633</v>
      </c>
      <c r="AG235" s="79">
        <v>1584</v>
      </c>
      <c r="AH235" s="79">
        <v>1493</v>
      </c>
      <c r="AI235" s="79">
        <v>1119</v>
      </c>
      <c r="AJ235" s="79">
        <v>1472</v>
      </c>
      <c r="AK235" s="79">
        <v>1451</v>
      </c>
      <c r="AL235" s="53">
        <v>1523</v>
      </c>
      <c r="AM235" s="125"/>
      <c r="AN235" s="53">
        <v>483</v>
      </c>
      <c r="AO235" s="121" t="s">
        <v>102</v>
      </c>
      <c r="AP235" s="125"/>
      <c r="AQ235" s="53">
        <v>1069</v>
      </c>
      <c r="AR235" s="125"/>
      <c r="AS235" s="19">
        <f t="shared" si="98"/>
        <v>1552</v>
      </c>
      <c r="AT235" s="53">
        <v>1634</v>
      </c>
      <c r="AU235" s="53">
        <v>1582</v>
      </c>
      <c r="AV235" s="53">
        <v>1514</v>
      </c>
      <c r="AW235" s="53">
        <v>1402</v>
      </c>
      <c r="AX235" s="53">
        <v>1447</v>
      </c>
      <c r="AY235" s="53">
        <v>1429</v>
      </c>
      <c r="AZ235" s="53">
        <v>1478</v>
      </c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</row>
    <row r="236" spans="1:71" x14ac:dyDescent="0.2">
      <c r="A236" s="121" t="s">
        <v>104</v>
      </c>
      <c r="B236" s="187"/>
      <c r="C236" s="49" t="s">
        <v>97</v>
      </c>
      <c r="D236" s="188"/>
      <c r="E236" s="49" t="s">
        <v>97</v>
      </c>
      <c r="F236" s="49">
        <v>3</v>
      </c>
      <c r="G236" s="49">
        <v>22</v>
      </c>
      <c r="H236" s="49">
        <v>19</v>
      </c>
      <c r="I236" s="79">
        <v>18</v>
      </c>
      <c r="J236" s="49">
        <v>2</v>
      </c>
      <c r="K236" s="49">
        <v>1</v>
      </c>
      <c r="L236" s="203" t="s">
        <v>97</v>
      </c>
      <c r="M236" s="49">
        <v>0</v>
      </c>
      <c r="N236" s="49">
        <v>0</v>
      </c>
      <c r="O236" s="49">
        <v>0</v>
      </c>
      <c r="P236" s="49">
        <v>0</v>
      </c>
      <c r="Q236" s="188"/>
      <c r="R236" s="82">
        <v>0</v>
      </c>
      <c r="S236" s="76">
        <v>0</v>
      </c>
      <c r="T236" s="76">
        <v>0</v>
      </c>
      <c r="U236" s="79">
        <v>0</v>
      </c>
      <c r="V236" s="76">
        <v>0</v>
      </c>
      <c r="W236" s="76">
        <v>0</v>
      </c>
      <c r="X236" s="79">
        <v>1</v>
      </c>
      <c r="Y236" s="79">
        <v>2</v>
      </c>
      <c r="Z236" s="79">
        <v>2</v>
      </c>
      <c r="AA236" s="76">
        <v>0</v>
      </c>
      <c r="AB236" s="79">
        <v>4</v>
      </c>
      <c r="AC236" s="79">
        <v>2</v>
      </c>
      <c r="AD236" s="79">
        <v>3</v>
      </c>
      <c r="AE236" s="79">
        <v>0</v>
      </c>
      <c r="AF236" s="79">
        <v>1</v>
      </c>
      <c r="AG236" s="79">
        <v>3</v>
      </c>
      <c r="AH236" s="79">
        <v>0</v>
      </c>
      <c r="AI236" s="79">
        <v>0</v>
      </c>
      <c r="AJ236" s="79">
        <v>0</v>
      </c>
      <c r="AK236" s="79">
        <v>4</v>
      </c>
      <c r="AL236" s="53">
        <v>0</v>
      </c>
      <c r="AM236" s="125"/>
      <c r="AN236" s="53">
        <v>0</v>
      </c>
      <c r="AO236" s="121" t="s">
        <v>104</v>
      </c>
      <c r="AP236" s="125"/>
      <c r="AQ236" s="53">
        <v>0</v>
      </c>
      <c r="AR236" s="125"/>
      <c r="AS236" s="19">
        <f t="shared" si="98"/>
        <v>0</v>
      </c>
      <c r="AT236" s="53">
        <v>0</v>
      </c>
      <c r="AU236" s="54">
        <v>1</v>
      </c>
      <c r="AV236" s="54">
        <v>0</v>
      </c>
      <c r="AW236" s="54">
        <v>1</v>
      </c>
      <c r="AX236" s="54">
        <v>0</v>
      </c>
      <c r="AY236" s="54">
        <v>0</v>
      </c>
      <c r="AZ236" s="54">
        <v>0</v>
      </c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</row>
    <row r="237" spans="1:71" x14ac:dyDescent="0.2">
      <c r="A237" s="121" t="s">
        <v>150</v>
      </c>
      <c r="B237" s="187"/>
      <c r="C237" s="49" t="s">
        <v>97</v>
      </c>
      <c r="D237" s="188"/>
      <c r="E237" s="49">
        <v>1</v>
      </c>
      <c r="F237" s="49">
        <v>2</v>
      </c>
      <c r="G237" s="49">
        <v>10</v>
      </c>
      <c r="H237" s="49">
        <v>12</v>
      </c>
      <c r="I237" s="79">
        <v>85</v>
      </c>
      <c r="J237" s="49">
        <v>152</v>
      </c>
      <c r="K237" s="49">
        <v>132</v>
      </c>
      <c r="L237" s="204">
        <v>220</v>
      </c>
      <c r="M237" s="49">
        <v>177</v>
      </c>
      <c r="N237" s="49">
        <v>222</v>
      </c>
      <c r="O237" s="49">
        <v>233</v>
      </c>
      <c r="P237" s="49">
        <v>297</v>
      </c>
      <c r="Q237" s="188"/>
      <c r="R237" s="82">
        <v>293</v>
      </c>
      <c r="S237" s="76">
        <v>292</v>
      </c>
      <c r="T237" s="76">
        <v>314</v>
      </c>
      <c r="U237" s="79">
        <v>302</v>
      </c>
      <c r="V237" s="76">
        <v>352</v>
      </c>
      <c r="W237" s="76">
        <v>269</v>
      </c>
      <c r="X237" s="79">
        <v>298</v>
      </c>
      <c r="Y237" s="79">
        <v>349</v>
      </c>
      <c r="Z237" s="79">
        <v>328</v>
      </c>
      <c r="AA237" s="76">
        <v>350</v>
      </c>
      <c r="AB237" s="79">
        <v>320</v>
      </c>
      <c r="AC237" s="79">
        <v>285</v>
      </c>
      <c r="AD237" s="79">
        <v>297</v>
      </c>
      <c r="AE237" s="79">
        <v>253</v>
      </c>
      <c r="AF237" s="79">
        <v>260</v>
      </c>
      <c r="AG237" s="79">
        <v>292</v>
      </c>
      <c r="AH237" s="79">
        <v>319</v>
      </c>
      <c r="AI237" s="79">
        <v>233</v>
      </c>
      <c r="AJ237" s="79">
        <v>278</v>
      </c>
      <c r="AK237" s="79">
        <v>284</v>
      </c>
      <c r="AL237" s="53">
        <v>293</v>
      </c>
      <c r="AM237" s="125"/>
      <c r="AN237" s="53">
        <v>118</v>
      </c>
      <c r="AO237" s="121" t="s">
        <v>150</v>
      </c>
      <c r="AP237" s="125"/>
      <c r="AQ237" s="53">
        <v>209</v>
      </c>
      <c r="AR237" s="125"/>
      <c r="AS237" s="19">
        <f t="shared" si="98"/>
        <v>327</v>
      </c>
      <c r="AT237" s="53">
        <v>308</v>
      </c>
      <c r="AU237" s="54">
        <v>324</v>
      </c>
      <c r="AV237" s="54">
        <v>334</v>
      </c>
      <c r="AW237" s="54">
        <v>293</v>
      </c>
      <c r="AX237" s="54">
        <v>356</v>
      </c>
      <c r="AY237" s="54">
        <v>356</v>
      </c>
      <c r="AZ237" s="54">
        <v>301</v>
      </c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</row>
    <row r="238" spans="1:71" x14ac:dyDescent="0.2">
      <c r="A238" s="121" t="s">
        <v>109</v>
      </c>
      <c r="B238" s="187"/>
      <c r="C238" s="49" t="s">
        <v>97</v>
      </c>
      <c r="D238" s="188"/>
      <c r="E238" s="49" t="s">
        <v>97</v>
      </c>
      <c r="F238" s="49" t="s">
        <v>97</v>
      </c>
      <c r="G238" s="49" t="s">
        <v>97</v>
      </c>
      <c r="H238" s="49" t="s">
        <v>97</v>
      </c>
      <c r="I238" s="49" t="s">
        <v>97</v>
      </c>
      <c r="J238" s="49">
        <v>1</v>
      </c>
      <c r="K238" s="49">
        <v>4</v>
      </c>
      <c r="L238" s="49">
        <v>2</v>
      </c>
      <c r="M238" s="49">
        <v>3</v>
      </c>
      <c r="N238" s="49">
        <v>2</v>
      </c>
      <c r="O238" s="49">
        <v>3</v>
      </c>
      <c r="P238" s="49">
        <v>4</v>
      </c>
      <c r="Q238" s="188"/>
      <c r="R238" s="82">
        <v>4</v>
      </c>
      <c r="S238" s="76">
        <v>3</v>
      </c>
      <c r="T238" s="76">
        <v>2</v>
      </c>
      <c r="U238" s="79">
        <v>5</v>
      </c>
      <c r="V238" s="76">
        <v>2</v>
      </c>
      <c r="W238" s="76">
        <v>3</v>
      </c>
      <c r="X238" s="79">
        <v>3</v>
      </c>
      <c r="Y238" s="79">
        <v>5</v>
      </c>
      <c r="Z238" s="79">
        <v>1</v>
      </c>
      <c r="AA238" s="76">
        <v>1</v>
      </c>
      <c r="AB238" s="79">
        <v>0</v>
      </c>
      <c r="AC238" s="79">
        <v>4</v>
      </c>
      <c r="AD238" s="79">
        <v>0</v>
      </c>
      <c r="AE238" s="79">
        <v>1</v>
      </c>
      <c r="AF238" s="79">
        <v>1</v>
      </c>
      <c r="AG238" s="79">
        <v>0</v>
      </c>
      <c r="AH238" s="79">
        <v>1</v>
      </c>
      <c r="AI238" s="79">
        <v>0</v>
      </c>
      <c r="AJ238" s="79">
        <v>1</v>
      </c>
      <c r="AK238" s="79">
        <v>1</v>
      </c>
      <c r="AL238" s="53">
        <v>1</v>
      </c>
      <c r="AM238" s="125"/>
      <c r="AN238" s="53">
        <v>0</v>
      </c>
      <c r="AO238" s="121" t="s">
        <v>109</v>
      </c>
      <c r="AP238" s="125"/>
      <c r="AQ238" s="53">
        <v>0</v>
      </c>
      <c r="AR238" s="125"/>
      <c r="AS238" s="19">
        <f t="shared" si="98"/>
        <v>0</v>
      </c>
      <c r="AT238" s="53">
        <v>1</v>
      </c>
      <c r="AU238" s="54">
        <v>0</v>
      </c>
      <c r="AV238" s="54">
        <v>2</v>
      </c>
      <c r="AW238" s="54">
        <v>0</v>
      </c>
      <c r="AX238" s="54">
        <v>0</v>
      </c>
      <c r="AY238" s="54">
        <v>1</v>
      </c>
      <c r="AZ238" s="54">
        <v>0</v>
      </c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</row>
    <row r="239" spans="1:71" x14ac:dyDescent="0.2">
      <c r="A239" s="121" t="s">
        <v>110</v>
      </c>
      <c r="B239" s="187"/>
      <c r="C239" s="49" t="s">
        <v>97</v>
      </c>
      <c r="D239" s="188"/>
      <c r="E239" s="49">
        <v>1</v>
      </c>
      <c r="F239" s="49" t="s">
        <v>97</v>
      </c>
      <c r="G239" s="49" t="s">
        <v>97</v>
      </c>
      <c r="H239" s="49" t="s">
        <v>97</v>
      </c>
      <c r="I239" s="49" t="s">
        <v>97</v>
      </c>
      <c r="J239" s="49" t="s">
        <v>97</v>
      </c>
      <c r="K239" s="49" t="s">
        <v>97</v>
      </c>
      <c r="L239" s="49">
        <v>4</v>
      </c>
      <c r="M239" s="49">
        <v>2</v>
      </c>
      <c r="N239" s="49">
        <v>0</v>
      </c>
      <c r="O239" s="49">
        <v>0</v>
      </c>
      <c r="P239" s="49">
        <v>0</v>
      </c>
      <c r="Q239" s="188"/>
      <c r="R239" s="82">
        <v>3</v>
      </c>
      <c r="S239" s="76">
        <v>0</v>
      </c>
      <c r="T239" s="76">
        <v>0</v>
      </c>
      <c r="U239" s="79">
        <v>0</v>
      </c>
      <c r="V239" s="76">
        <v>1</v>
      </c>
      <c r="W239" s="76">
        <v>2</v>
      </c>
      <c r="X239" s="79">
        <v>1</v>
      </c>
      <c r="Y239" s="79">
        <v>4</v>
      </c>
      <c r="Z239" s="79">
        <v>0</v>
      </c>
      <c r="AA239" s="76">
        <v>0</v>
      </c>
      <c r="AB239" s="79">
        <v>0</v>
      </c>
      <c r="AC239" s="79">
        <v>1</v>
      </c>
      <c r="AD239" s="79">
        <v>0</v>
      </c>
      <c r="AE239" s="79">
        <v>0</v>
      </c>
      <c r="AF239" s="79">
        <v>0</v>
      </c>
      <c r="AG239" s="79">
        <v>0</v>
      </c>
      <c r="AH239" s="79">
        <v>0</v>
      </c>
      <c r="AI239" s="79">
        <v>0</v>
      </c>
      <c r="AJ239" s="79">
        <v>0</v>
      </c>
      <c r="AK239" s="79">
        <v>0</v>
      </c>
      <c r="AL239" s="53">
        <v>0</v>
      </c>
      <c r="AM239" s="125"/>
      <c r="AN239" s="53">
        <v>0</v>
      </c>
      <c r="AO239" s="121" t="s">
        <v>110</v>
      </c>
      <c r="AP239" s="125"/>
      <c r="AQ239" s="53">
        <v>0</v>
      </c>
      <c r="AR239" s="125"/>
      <c r="AS239" s="19">
        <f t="shared" si="98"/>
        <v>0</v>
      </c>
      <c r="AT239" s="53">
        <v>0</v>
      </c>
      <c r="AU239" s="54">
        <v>0</v>
      </c>
      <c r="AV239" s="54">
        <v>0</v>
      </c>
      <c r="AW239" s="54">
        <v>0</v>
      </c>
      <c r="AX239" s="54">
        <v>0</v>
      </c>
      <c r="AY239" s="54">
        <v>0</v>
      </c>
      <c r="AZ239" s="54">
        <v>0</v>
      </c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</row>
    <row r="240" spans="1:71" x14ac:dyDescent="0.2">
      <c r="A240" s="121" t="s">
        <v>151</v>
      </c>
      <c r="B240" s="187"/>
      <c r="C240" s="49">
        <v>41</v>
      </c>
      <c r="D240" s="188"/>
      <c r="E240" s="49">
        <v>106</v>
      </c>
      <c r="F240" s="49">
        <v>109</v>
      </c>
      <c r="G240" s="49">
        <v>195</v>
      </c>
      <c r="H240" s="49">
        <v>219</v>
      </c>
      <c r="I240" s="79">
        <v>217</v>
      </c>
      <c r="J240" s="49">
        <v>268</v>
      </c>
      <c r="K240" s="49">
        <v>245</v>
      </c>
      <c r="L240" s="49">
        <v>323</v>
      </c>
      <c r="M240" s="49">
        <v>332</v>
      </c>
      <c r="N240" s="49">
        <v>326</v>
      </c>
      <c r="O240" s="49">
        <v>287</v>
      </c>
      <c r="P240" s="49">
        <v>319</v>
      </c>
      <c r="Q240" s="188"/>
      <c r="R240" s="82">
        <v>315</v>
      </c>
      <c r="S240" s="76">
        <v>205</v>
      </c>
      <c r="T240" s="76">
        <v>353</v>
      </c>
      <c r="U240" s="79">
        <v>354</v>
      </c>
      <c r="V240" s="76">
        <v>459</v>
      </c>
      <c r="W240" s="76">
        <v>443</v>
      </c>
      <c r="X240" s="79">
        <v>404</v>
      </c>
      <c r="Y240" s="79">
        <v>300</v>
      </c>
      <c r="Z240" s="79">
        <v>284</v>
      </c>
      <c r="AA240" s="76">
        <v>363</v>
      </c>
      <c r="AB240" s="79">
        <v>305</v>
      </c>
      <c r="AC240" s="79">
        <v>360</v>
      </c>
      <c r="AD240" s="79">
        <v>266</v>
      </c>
      <c r="AE240" s="79">
        <v>217</v>
      </c>
      <c r="AF240" s="79">
        <v>252</v>
      </c>
      <c r="AG240" s="79">
        <v>271</v>
      </c>
      <c r="AH240" s="79">
        <v>297</v>
      </c>
      <c r="AI240" s="79">
        <v>321</v>
      </c>
      <c r="AJ240" s="79">
        <v>311</v>
      </c>
      <c r="AK240" s="79">
        <v>305</v>
      </c>
      <c r="AL240" s="53">
        <v>237</v>
      </c>
      <c r="AM240" s="125"/>
      <c r="AN240" s="53">
        <v>72</v>
      </c>
      <c r="AO240" s="121" t="s">
        <v>151</v>
      </c>
      <c r="AP240" s="125"/>
      <c r="AQ240" s="53">
        <v>136</v>
      </c>
      <c r="AR240" s="125"/>
      <c r="AS240" s="19">
        <f t="shared" si="98"/>
        <v>208</v>
      </c>
      <c r="AT240" s="53">
        <v>151</v>
      </c>
      <c r="AU240" s="54">
        <v>233</v>
      </c>
      <c r="AV240" s="54">
        <v>240</v>
      </c>
      <c r="AW240" s="54">
        <v>227</v>
      </c>
      <c r="AX240" s="54">
        <v>239</v>
      </c>
      <c r="AY240" s="54">
        <v>239</v>
      </c>
      <c r="AZ240" s="54">
        <v>267</v>
      </c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</row>
    <row r="241" spans="1:71" x14ac:dyDescent="0.2">
      <c r="A241" s="121" t="s">
        <v>116</v>
      </c>
      <c r="B241" s="187"/>
      <c r="C241" s="49">
        <v>48</v>
      </c>
      <c r="D241" s="188"/>
      <c r="E241" s="49">
        <v>87</v>
      </c>
      <c r="F241" s="49">
        <v>121</v>
      </c>
      <c r="G241" s="49">
        <v>201</v>
      </c>
      <c r="H241" s="49">
        <v>193</v>
      </c>
      <c r="I241" s="79">
        <v>44</v>
      </c>
      <c r="J241" s="49">
        <v>59</v>
      </c>
      <c r="K241" s="49">
        <v>30</v>
      </c>
      <c r="L241" s="49">
        <v>67</v>
      </c>
      <c r="M241" s="49">
        <v>80</v>
      </c>
      <c r="N241" s="49">
        <v>76</v>
      </c>
      <c r="O241" s="49">
        <v>71</v>
      </c>
      <c r="P241" s="49">
        <v>85</v>
      </c>
      <c r="Q241" s="188"/>
      <c r="R241" s="82">
        <v>115</v>
      </c>
      <c r="S241" s="76">
        <v>118</v>
      </c>
      <c r="T241" s="76">
        <v>223</v>
      </c>
      <c r="U241" s="79">
        <v>177</v>
      </c>
      <c r="V241" s="76">
        <v>192</v>
      </c>
      <c r="W241" s="76">
        <v>149</v>
      </c>
      <c r="X241" s="79">
        <v>104</v>
      </c>
      <c r="Y241" s="79">
        <v>90</v>
      </c>
      <c r="Z241" s="79">
        <v>145</v>
      </c>
      <c r="AA241" s="76">
        <v>169</v>
      </c>
      <c r="AB241" s="79">
        <v>115</v>
      </c>
      <c r="AC241" s="79">
        <v>144</v>
      </c>
      <c r="AD241" s="79">
        <v>127</v>
      </c>
      <c r="AE241" s="79">
        <v>188</v>
      </c>
      <c r="AF241" s="79">
        <v>241</v>
      </c>
      <c r="AG241" s="79">
        <v>358</v>
      </c>
      <c r="AH241" s="79">
        <v>279</v>
      </c>
      <c r="AI241" s="79">
        <v>200</v>
      </c>
      <c r="AJ241" s="79">
        <v>138</v>
      </c>
      <c r="AK241" s="79">
        <v>204</v>
      </c>
      <c r="AL241" s="53">
        <v>282</v>
      </c>
      <c r="AM241" s="125"/>
      <c r="AN241" s="53">
        <v>98</v>
      </c>
      <c r="AO241" s="121" t="s">
        <v>116</v>
      </c>
      <c r="AP241" s="125"/>
      <c r="AQ241" s="53">
        <v>134</v>
      </c>
      <c r="AR241" s="125"/>
      <c r="AS241" s="19">
        <f t="shared" si="98"/>
        <v>232</v>
      </c>
      <c r="AT241" s="53">
        <v>163</v>
      </c>
      <c r="AU241" s="54">
        <v>221</v>
      </c>
      <c r="AV241" s="54">
        <v>204</v>
      </c>
      <c r="AW241" s="54">
        <v>247</v>
      </c>
      <c r="AX241" s="54">
        <v>297</v>
      </c>
      <c r="AY241" s="54">
        <v>269</v>
      </c>
      <c r="AZ241" s="54">
        <v>390</v>
      </c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</row>
    <row r="242" spans="1:71" x14ac:dyDescent="0.2">
      <c r="A242" s="121" t="s">
        <v>152</v>
      </c>
      <c r="B242" s="139"/>
      <c r="C242" s="49" t="s">
        <v>97</v>
      </c>
      <c r="D242" s="125"/>
      <c r="E242" s="49" t="s">
        <v>97</v>
      </c>
      <c r="F242" s="49">
        <v>1</v>
      </c>
      <c r="G242" s="49">
        <v>3</v>
      </c>
      <c r="H242" s="49">
        <v>2</v>
      </c>
      <c r="I242" s="49">
        <v>5</v>
      </c>
      <c r="J242" s="49">
        <v>1</v>
      </c>
      <c r="K242" s="49">
        <v>2</v>
      </c>
      <c r="L242" s="203">
        <v>1</v>
      </c>
      <c r="M242" s="49">
        <v>0</v>
      </c>
      <c r="N242" s="49">
        <v>0</v>
      </c>
      <c r="O242" s="49">
        <v>2</v>
      </c>
      <c r="P242" s="49">
        <v>1</v>
      </c>
      <c r="Q242" s="125"/>
      <c r="R242" s="82">
        <v>3</v>
      </c>
      <c r="S242" s="76">
        <v>5</v>
      </c>
      <c r="T242" s="76">
        <v>14</v>
      </c>
      <c r="U242" s="79">
        <v>10</v>
      </c>
      <c r="V242" s="76">
        <v>29</v>
      </c>
      <c r="W242" s="76">
        <v>17</v>
      </c>
      <c r="X242" s="79">
        <v>13</v>
      </c>
      <c r="Y242" s="79">
        <v>9</v>
      </c>
      <c r="Z242" s="79">
        <v>2</v>
      </c>
      <c r="AA242" s="76">
        <v>11</v>
      </c>
      <c r="AB242" s="79">
        <v>8</v>
      </c>
      <c r="AC242" s="79">
        <v>7</v>
      </c>
      <c r="AD242" s="79">
        <v>12</v>
      </c>
      <c r="AE242" s="79">
        <v>0</v>
      </c>
      <c r="AF242" s="79">
        <v>3</v>
      </c>
      <c r="AG242" s="79">
        <v>3</v>
      </c>
      <c r="AH242" s="79">
        <v>4</v>
      </c>
      <c r="AI242" s="79">
        <v>4</v>
      </c>
      <c r="AJ242" s="79">
        <v>0</v>
      </c>
      <c r="AK242" s="79">
        <v>11</v>
      </c>
      <c r="AL242" s="53">
        <v>1</v>
      </c>
      <c r="AM242" s="125"/>
      <c r="AN242" s="53">
        <v>1</v>
      </c>
      <c r="AO242" s="121" t="s">
        <v>152</v>
      </c>
      <c r="AP242" s="125"/>
      <c r="AQ242" s="53">
        <v>3</v>
      </c>
      <c r="AR242" s="125"/>
      <c r="AS242" s="19">
        <f t="shared" si="98"/>
        <v>4</v>
      </c>
      <c r="AT242" s="53">
        <v>6</v>
      </c>
      <c r="AU242" s="54">
        <v>0</v>
      </c>
      <c r="AV242" s="54">
        <v>0</v>
      </c>
      <c r="AW242" s="54">
        <v>0</v>
      </c>
      <c r="AX242" s="54">
        <v>5</v>
      </c>
      <c r="AY242" s="54">
        <v>2</v>
      </c>
      <c r="AZ242" s="54">
        <v>3</v>
      </c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</row>
    <row r="243" spans="1:71" x14ac:dyDescent="0.25">
      <c r="A243" s="182" t="s">
        <v>20</v>
      </c>
      <c r="B243" s="183"/>
      <c r="C243" s="56">
        <f>SUM(C231:C242)</f>
        <v>525</v>
      </c>
      <c r="D243" s="184"/>
      <c r="E243" s="56">
        <f t="shared" ref="E243:P243" si="99">SUM(E231:E242)</f>
        <v>707</v>
      </c>
      <c r="F243" s="56">
        <f t="shared" si="99"/>
        <v>801</v>
      </c>
      <c r="G243" s="56">
        <f t="shared" si="99"/>
        <v>1264</v>
      </c>
      <c r="H243" s="56">
        <f t="shared" si="99"/>
        <v>1287</v>
      </c>
      <c r="I243" s="56">
        <f t="shared" si="99"/>
        <v>1189</v>
      </c>
      <c r="J243" s="56">
        <f t="shared" si="99"/>
        <v>1250</v>
      </c>
      <c r="K243" s="56">
        <f t="shared" si="99"/>
        <v>1260</v>
      </c>
      <c r="L243" s="56">
        <f t="shared" si="99"/>
        <v>1539</v>
      </c>
      <c r="M243" s="56">
        <f t="shared" si="99"/>
        <v>1554</v>
      </c>
      <c r="N243" s="56">
        <f t="shared" si="99"/>
        <v>1728</v>
      </c>
      <c r="O243" s="56">
        <f t="shared" si="99"/>
        <v>1729</v>
      </c>
      <c r="P243" s="56">
        <f t="shared" si="99"/>
        <v>1838</v>
      </c>
      <c r="Q243" s="184"/>
      <c r="R243" s="56">
        <f t="shared" ref="R243:AL243" si="100">SUM(R231:R242)</f>
        <v>2000</v>
      </c>
      <c r="S243" s="56">
        <f t="shared" si="100"/>
        <v>1886</v>
      </c>
      <c r="T243" s="56">
        <f t="shared" si="100"/>
        <v>2276</v>
      </c>
      <c r="U243" s="56">
        <f t="shared" si="100"/>
        <v>2210</v>
      </c>
      <c r="V243" s="56">
        <f t="shared" si="100"/>
        <v>2264</v>
      </c>
      <c r="W243" s="56">
        <f t="shared" si="100"/>
        <v>2065</v>
      </c>
      <c r="X243" s="56">
        <f t="shared" si="100"/>
        <v>2142</v>
      </c>
      <c r="Y243" s="56">
        <f t="shared" si="100"/>
        <v>2073</v>
      </c>
      <c r="Z243" s="56">
        <f t="shared" si="100"/>
        <v>2171</v>
      </c>
      <c r="AA243" s="56">
        <f t="shared" si="100"/>
        <v>2317</v>
      </c>
      <c r="AB243" s="56">
        <f t="shared" si="100"/>
        <v>2208</v>
      </c>
      <c r="AC243" s="56">
        <f t="shared" si="100"/>
        <v>2330</v>
      </c>
      <c r="AD243" s="56">
        <f t="shared" si="100"/>
        <v>2513</v>
      </c>
      <c r="AE243" s="56">
        <f t="shared" si="100"/>
        <v>2656</v>
      </c>
      <c r="AF243" s="56">
        <f t="shared" si="100"/>
        <v>2552</v>
      </c>
      <c r="AG243" s="56">
        <f t="shared" si="100"/>
        <v>2682</v>
      </c>
      <c r="AH243" s="56">
        <f t="shared" si="100"/>
        <v>2637</v>
      </c>
      <c r="AI243" s="56">
        <f t="shared" si="100"/>
        <v>2192</v>
      </c>
      <c r="AJ243" s="56">
        <f t="shared" si="100"/>
        <v>2306</v>
      </c>
      <c r="AK243" s="56">
        <f t="shared" si="100"/>
        <v>2394</v>
      </c>
      <c r="AL243" s="56">
        <f t="shared" si="100"/>
        <v>2518</v>
      </c>
      <c r="AM243" s="116"/>
      <c r="AN243" s="56">
        <f>SUM(AN231:AN242)</f>
        <v>813</v>
      </c>
      <c r="AO243" s="182" t="s">
        <v>20</v>
      </c>
      <c r="AP243" s="116"/>
      <c r="AQ243" s="56">
        <f>SUM(AQ231:AQ242)</f>
        <v>1619</v>
      </c>
      <c r="AR243" s="116"/>
      <c r="AS243" s="56">
        <f t="shared" ref="AS243:BS243" si="101">SUM(AS231:AS242)</f>
        <v>2432</v>
      </c>
      <c r="AT243" s="56">
        <f t="shared" si="101"/>
        <v>2366</v>
      </c>
      <c r="AU243" s="56">
        <f t="shared" si="101"/>
        <v>2462</v>
      </c>
      <c r="AV243" s="56">
        <f t="shared" si="101"/>
        <v>2359</v>
      </c>
      <c r="AW243" s="56">
        <f t="shared" si="101"/>
        <v>2215</v>
      </c>
      <c r="AX243" s="56">
        <f t="shared" si="101"/>
        <v>2426</v>
      </c>
      <c r="AY243" s="56">
        <f t="shared" si="101"/>
        <v>2448</v>
      </c>
      <c r="AZ243" s="56">
        <f t="shared" si="101"/>
        <v>2564</v>
      </c>
      <c r="BA243" s="56">
        <f t="shared" si="101"/>
        <v>0</v>
      </c>
      <c r="BB243" s="56">
        <f t="shared" si="101"/>
        <v>0</v>
      </c>
      <c r="BC243" s="56">
        <f t="shared" si="101"/>
        <v>0</v>
      </c>
      <c r="BD243" s="56">
        <f t="shared" si="101"/>
        <v>0</v>
      </c>
      <c r="BE243" s="56">
        <f t="shared" si="101"/>
        <v>0</v>
      </c>
      <c r="BF243" s="56">
        <f t="shared" si="101"/>
        <v>0</v>
      </c>
      <c r="BG243" s="56">
        <f t="shared" si="101"/>
        <v>0</v>
      </c>
      <c r="BH243" s="56">
        <f t="shared" si="101"/>
        <v>0</v>
      </c>
      <c r="BI243" s="56">
        <f t="shared" si="101"/>
        <v>0</v>
      </c>
      <c r="BJ243" s="56">
        <f t="shared" si="101"/>
        <v>0</v>
      </c>
      <c r="BK243" s="56">
        <f t="shared" si="101"/>
        <v>0</v>
      </c>
      <c r="BL243" s="56">
        <f t="shared" si="101"/>
        <v>0</v>
      </c>
      <c r="BM243" s="56">
        <f t="shared" si="101"/>
        <v>0</v>
      </c>
      <c r="BN243" s="56">
        <f t="shared" si="101"/>
        <v>0</v>
      </c>
      <c r="BO243" s="56">
        <f t="shared" si="101"/>
        <v>0</v>
      </c>
      <c r="BP243" s="56">
        <f t="shared" si="101"/>
        <v>0</v>
      </c>
      <c r="BQ243" s="56">
        <f t="shared" si="101"/>
        <v>0</v>
      </c>
      <c r="BR243" s="56">
        <f t="shared" si="101"/>
        <v>0</v>
      </c>
      <c r="BS243" s="56">
        <f t="shared" si="101"/>
        <v>0</v>
      </c>
    </row>
    <row r="244" spans="1:71" x14ac:dyDescent="0.25">
      <c r="A244" s="57"/>
      <c r="B244" s="69"/>
      <c r="C244" s="69"/>
      <c r="D244" s="69"/>
      <c r="E244" s="69"/>
      <c r="F244" s="69"/>
      <c r="G244" s="69"/>
      <c r="H244" s="70"/>
      <c r="I244" s="70"/>
      <c r="J244" s="69"/>
      <c r="K244" s="69"/>
      <c r="L244" s="69"/>
      <c r="M244" s="69"/>
      <c r="N244" s="69"/>
      <c r="O244" s="70"/>
      <c r="P244" s="69"/>
      <c r="Q244" s="69"/>
      <c r="R244" s="70"/>
      <c r="S244" s="70"/>
      <c r="T244" s="70"/>
      <c r="U244" s="69"/>
      <c r="V244" s="70"/>
      <c r="W244" s="70"/>
      <c r="X244" s="69"/>
      <c r="Y244" s="69"/>
      <c r="Z244" s="70"/>
      <c r="AA244" s="70"/>
      <c r="AB244" s="69"/>
      <c r="AC244" s="69"/>
      <c r="AD244" s="69"/>
      <c r="AE244" s="69"/>
      <c r="AF244" s="69"/>
      <c r="AG244" s="69"/>
      <c r="AH244" s="69"/>
      <c r="AI244" s="69"/>
      <c r="AJ244" s="70"/>
      <c r="AK244" s="69"/>
      <c r="AL244" s="69"/>
      <c r="AM244" s="69"/>
      <c r="AN244" s="69"/>
      <c r="AO244" s="57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  <c r="AZ244" s="69"/>
      <c r="BA244" s="69"/>
      <c r="BB244" s="69"/>
      <c r="BC244" s="69"/>
      <c r="BD244" s="69"/>
      <c r="BE244" s="69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</row>
    <row r="245" spans="1:71" s="45" customFormat="1" x14ac:dyDescent="0.25">
      <c r="A245" s="87" t="s">
        <v>153</v>
      </c>
      <c r="B245" s="186"/>
      <c r="C245" s="44">
        <f>$C$10</f>
        <v>44531</v>
      </c>
      <c r="D245" s="186"/>
      <c r="E245" s="44" t="e">
        <f ca="1">$E$10</f>
        <v>#NAME?</v>
      </c>
      <c r="F245" s="44" t="e">
        <f ca="1">$F$10</f>
        <v>#NAME?</v>
      </c>
      <c r="G245" s="44" t="e">
        <f ca="1">$G$10</f>
        <v>#NAME?</v>
      </c>
      <c r="H245" s="44" t="e">
        <f ca="1">$H$10</f>
        <v>#NAME?</v>
      </c>
      <c r="I245" s="44" t="e">
        <f ca="1">$I$10</f>
        <v>#NAME?</v>
      </c>
      <c r="J245" s="44" t="e">
        <f ca="1">$J$10</f>
        <v>#NAME?</v>
      </c>
      <c r="K245" s="44" t="e">
        <f ca="1">$K$10</f>
        <v>#NAME?</v>
      </c>
      <c r="L245" s="44" t="e">
        <f ca="1">$L$10</f>
        <v>#NAME?</v>
      </c>
      <c r="M245" s="44" t="e">
        <f ca="1">$M$10</f>
        <v>#NAME?</v>
      </c>
      <c r="N245" s="44" t="e">
        <f ca="1">$N$10</f>
        <v>#NAME?</v>
      </c>
      <c r="O245" s="44" t="e">
        <f ca="1">$O$10</f>
        <v>#NAME?</v>
      </c>
      <c r="P245" s="44" t="e">
        <f ca="1">$P$10</f>
        <v>#NAME?</v>
      </c>
      <c r="Q245" s="186"/>
      <c r="R245" s="44" t="e">
        <f t="shared" ref="R245:AK245" ca="1" si="102">R10</f>
        <v>#NAME?</v>
      </c>
      <c r="S245" s="44" t="e">
        <f t="shared" ca="1" si="102"/>
        <v>#NAME?</v>
      </c>
      <c r="T245" s="44" t="e">
        <f t="shared" ca="1" si="102"/>
        <v>#NAME?</v>
      </c>
      <c r="U245" s="44" t="e">
        <f t="shared" ca="1" si="102"/>
        <v>#NAME?</v>
      </c>
      <c r="V245" s="44" t="e">
        <f t="shared" ca="1" si="102"/>
        <v>#NAME?</v>
      </c>
      <c r="W245" s="44" t="e">
        <f t="shared" ca="1" si="102"/>
        <v>#NAME?</v>
      </c>
      <c r="X245" s="44" t="e">
        <f t="shared" ca="1" si="102"/>
        <v>#NAME?</v>
      </c>
      <c r="Y245" s="44" t="e">
        <f t="shared" ca="1" si="102"/>
        <v>#NAME?</v>
      </c>
      <c r="Z245" s="44" t="e">
        <f t="shared" ca="1" si="102"/>
        <v>#NAME?</v>
      </c>
      <c r="AA245" s="44" t="e">
        <f t="shared" ca="1" si="102"/>
        <v>#NAME?</v>
      </c>
      <c r="AB245" s="44" t="e">
        <f t="shared" ca="1" si="102"/>
        <v>#NAME?</v>
      </c>
      <c r="AC245" s="44" t="e">
        <f t="shared" ca="1" si="102"/>
        <v>#NAME?</v>
      </c>
      <c r="AD245" s="44" t="e">
        <f t="shared" ca="1" si="102"/>
        <v>#NAME?</v>
      </c>
      <c r="AE245" s="44" t="e">
        <f t="shared" ca="1" si="102"/>
        <v>#NAME?</v>
      </c>
      <c r="AF245" s="44" t="e">
        <f t="shared" ca="1" si="102"/>
        <v>#NAME?</v>
      </c>
      <c r="AG245" s="44" t="e">
        <f t="shared" ca="1" si="102"/>
        <v>#NAME?</v>
      </c>
      <c r="AH245" s="44" t="e">
        <f t="shared" ca="1" si="102"/>
        <v>#NAME?</v>
      </c>
      <c r="AI245" s="44" t="e">
        <f t="shared" ca="1" si="102"/>
        <v>#NAME?</v>
      </c>
      <c r="AJ245" s="44" t="e">
        <f t="shared" ca="1" si="102"/>
        <v>#NAME?</v>
      </c>
      <c r="AK245" s="44" t="e">
        <f t="shared" ca="1" si="102"/>
        <v>#NAME?</v>
      </c>
      <c r="AL245" s="44" t="e">
        <f ca="1">AL$10</f>
        <v>#NAME?</v>
      </c>
      <c r="AM245" s="89"/>
      <c r="AN245" s="44" t="str">
        <f>AN$10</f>
        <v>1-10-out-24</v>
      </c>
      <c r="AO245" s="87" t="s">
        <v>154</v>
      </c>
      <c r="AP245" s="89"/>
      <c r="AQ245" s="44" t="str">
        <f>AQ$10</f>
        <v>11-31-out-24</v>
      </c>
      <c r="AR245" s="89"/>
      <c r="AS245" s="44" t="e">
        <f ca="1">AS$10</f>
        <v>#NAME?</v>
      </c>
      <c r="AT245" s="44" t="e">
        <f t="shared" ref="AT245:BS245" ca="1" si="103">AT10</f>
        <v>#NAME?</v>
      </c>
      <c r="AU245" s="44" t="e">
        <f t="shared" ca="1" si="103"/>
        <v>#NAME?</v>
      </c>
      <c r="AV245" s="44" t="e">
        <f t="shared" ca="1" si="103"/>
        <v>#NAME?</v>
      </c>
      <c r="AW245" s="44" t="e">
        <f t="shared" ca="1" si="103"/>
        <v>#NAME?</v>
      </c>
      <c r="AX245" s="44" t="e">
        <f t="shared" ca="1" si="103"/>
        <v>#NAME?</v>
      </c>
      <c r="AY245" s="44" t="e">
        <f ca="1">AY$10</f>
        <v>#NAME?</v>
      </c>
      <c r="AZ245" s="44" t="e">
        <f t="shared" ca="1" si="103"/>
        <v>#NAME?</v>
      </c>
      <c r="BA245" s="44" t="e">
        <f t="shared" ca="1" si="103"/>
        <v>#NAME?</v>
      </c>
      <c r="BB245" s="44" t="e">
        <f t="shared" ca="1" si="103"/>
        <v>#NAME?</v>
      </c>
      <c r="BC245" s="44" t="e">
        <f t="shared" ca="1" si="103"/>
        <v>#NAME?</v>
      </c>
      <c r="BD245" s="44" t="e">
        <f t="shared" ca="1" si="103"/>
        <v>#NAME?</v>
      </c>
      <c r="BE245" s="44" t="e">
        <f t="shared" ca="1" si="103"/>
        <v>#NAME?</v>
      </c>
      <c r="BF245" s="44" t="e">
        <f t="shared" ca="1" si="103"/>
        <v>#NAME?</v>
      </c>
      <c r="BG245" s="44" t="e">
        <f t="shared" ca="1" si="103"/>
        <v>#NAME?</v>
      </c>
      <c r="BH245" s="44" t="e">
        <f t="shared" ca="1" si="103"/>
        <v>#NAME?</v>
      </c>
      <c r="BI245" s="44" t="e">
        <f t="shared" ca="1" si="103"/>
        <v>#NAME?</v>
      </c>
      <c r="BJ245" s="44" t="e">
        <f t="shared" ca="1" si="103"/>
        <v>#NAME?</v>
      </c>
      <c r="BK245" s="44" t="e">
        <f t="shared" ca="1" si="103"/>
        <v>#NAME?</v>
      </c>
      <c r="BL245" s="44" t="e">
        <f t="shared" ca="1" si="103"/>
        <v>#NAME?</v>
      </c>
      <c r="BM245" s="44" t="e">
        <f t="shared" ca="1" si="103"/>
        <v>#NAME?</v>
      </c>
      <c r="BN245" s="44" t="e">
        <f t="shared" ca="1" si="103"/>
        <v>#NAME?</v>
      </c>
      <c r="BO245" s="44" t="e">
        <f t="shared" ca="1" si="103"/>
        <v>#NAME?</v>
      </c>
      <c r="BP245" s="44" t="e">
        <f t="shared" ca="1" si="103"/>
        <v>#NAME?</v>
      </c>
      <c r="BQ245" s="44" t="e">
        <f t="shared" ca="1" si="103"/>
        <v>#NAME?</v>
      </c>
      <c r="BR245" s="44" t="e">
        <f t="shared" ca="1" si="103"/>
        <v>#NAME?</v>
      </c>
      <c r="BS245" s="44" t="e">
        <f t="shared" ca="1" si="103"/>
        <v>#NAME?</v>
      </c>
    </row>
    <row r="246" spans="1:71" x14ac:dyDescent="0.2">
      <c r="A246" s="121" t="s">
        <v>147</v>
      </c>
      <c r="B246" s="187"/>
      <c r="C246" s="49" t="s">
        <v>97</v>
      </c>
      <c r="D246" s="188"/>
      <c r="E246" s="49" t="s">
        <v>97</v>
      </c>
      <c r="F246" s="49" t="s">
        <v>97</v>
      </c>
      <c r="G246" s="49">
        <v>6</v>
      </c>
      <c r="H246" s="49">
        <v>6</v>
      </c>
      <c r="I246" s="76">
        <v>11</v>
      </c>
      <c r="J246" s="49">
        <v>11</v>
      </c>
      <c r="K246" s="49" t="s">
        <v>97</v>
      </c>
      <c r="L246" s="49">
        <v>4</v>
      </c>
      <c r="M246" s="49">
        <v>11</v>
      </c>
      <c r="N246" s="49">
        <v>11</v>
      </c>
      <c r="O246" s="49">
        <v>5</v>
      </c>
      <c r="P246" s="49">
        <v>1</v>
      </c>
      <c r="Q246" s="188"/>
      <c r="R246" s="82">
        <v>2</v>
      </c>
      <c r="S246" s="76">
        <v>22</v>
      </c>
      <c r="T246" s="76">
        <v>23</v>
      </c>
      <c r="U246" s="49">
        <v>13</v>
      </c>
      <c r="V246" s="76">
        <v>32</v>
      </c>
      <c r="W246" s="76">
        <v>6</v>
      </c>
      <c r="X246" s="76">
        <v>9</v>
      </c>
      <c r="Y246" s="76">
        <v>12</v>
      </c>
      <c r="Z246" s="76">
        <v>12</v>
      </c>
      <c r="AA246" s="76">
        <v>11</v>
      </c>
      <c r="AB246" s="49">
        <v>8</v>
      </c>
      <c r="AC246" s="76">
        <v>45</v>
      </c>
      <c r="AD246" s="78">
        <v>3</v>
      </c>
      <c r="AE246" s="76">
        <v>6</v>
      </c>
      <c r="AF246" s="76">
        <v>6</v>
      </c>
      <c r="AG246" s="76">
        <v>3</v>
      </c>
      <c r="AH246" s="76">
        <v>4</v>
      </c>
      <c r="AI246" s="76">
        <v>8</v>
      </c>
      <c r="AJ246" s="76">
        <v>6</v>
      </c>
      <c r="AK246" s="76">
        <v>14</v>
      </c>
      <c r="AL246" s="48">
        <v>12</v>
      </c>
      <c r="AM246" s="125"/>
      <c r="AN246" s="48">
        <v>3</v>
      </c>
      <c r="AO246" s="121" t="s">
        <v>147</v>
      </c>
      <c r="AP246" s="125"/>
      <c r="AQ246" s="48">
        <v>9</v>
      </c>
      <c r="AR246" s="125"/>
      <c r="AS246" s="19">
        <f t="shared" ref="AS246:AS261" si="104">IF(AQ246="","",(SUM(AQ246,AN246)))</f>
        <v>12</v>
      </c>
      <c r="AT246" s="48">
        <v>12</v>
      </c>
      <c r="AU246" s="50">
        <v>11</v>
      </c>
      <c r="AV246" s="50">
        <v>5</v>
      </c>
      <c r="AW246" s="50">
        <v>15</v>
      </c>
      <c r="AX246" s="50">
        <v>13</v>
      </c>
      <c r="AY246" s="50">
        <v>9</v>
      </c>
      <c r="AZ246" s="50">
        <v>8</v>
      </c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76"/>
      <c r="BM246" s="76"/>
      <c r="BN246" s="76"/>
      <c r="BO246" s="76"/>
      <c r="BP246" s="76"/>
      <c r="BQ246" s="76"/>
      <c r="BR246" s="76"/>
      <c r="BS246" s="76"/>
    </row>
    <row r="247" spans="1:71" x14ac:dyDescent="0.2">
      <c r="A247" s="121" t="s">
        <v>100</v>
      </c>
      <c r="B247" s="187"/>
      <c r="C247" s="49" t="s">
        <v>97</v>
      </c>
      <c r="D247" s="188"/>
      <c r="E247" s="49">
        <v>14</v>
      </c>
      <c r="F247" s="49">
        <v>34</v>
      </c>
      <c r="G247" s="49">
        <v>24</v>
      </c>
      <c r="H247" s="49">
        <v>26</v>
      </c>
      <c r="I247" s="98">
        <v>35</v>
      </c>
      <c r="J247" s="49">
        <v>17</v>
      </c>
      <c r="K247" s="49">
        <v>20</v>
      </c>
      <c r="L247" s="49">
        <v>16</v>
      </c>
      <c r="M247" s="49">
        <v>20</v>
      </c>
      <c r="N247" s="49">
        <v>25</v>
      </c>
      <c r="O247" s="49">
        <v>10</v>
      </c>
      <c r="P247" s="49">
        <v>20</v>
      </c>
      <c r="Q247" s="188"/>
      <c r="R247" s="82">
        <v>52</v>
      </c>
      <c r="S247" s="76">
        <v>43</v>
      </c>
      <c r="T247" s="76">
        <v>52</v>
      </c>
      <c r="U247" s="49">
        <v>42</v>
      </c>
      <c r="V247" s="76">
        <v>46</v>
      </c>
      <c r="W247" s="76">
        <v>40</v>
      </c>
      <c r="X247" s="79">
        <v>43</v>
      </c>
      <c r="Y247" s="79">
        <v>39</v>
      </c>
      <c r="Z247" s="79">
        <v>42</v>
      </c>
      <c r="AA247" s="76">
        <v>43</v>
      </c>
      <c r="AB247" s="76">
        <v>46</v>
      </c>
      <c r="AC247" s="79">
        <v>19</v>
      </c>
      <c r="AD247" s="80">
        <v>41</v>
      </c>
      <c r="AE247" s="79">
        <v>31</v>
      </c>
      <c r="AF247" s="79">
        <v>42</v>
      </c>
      <c r="AG247" s="79">
        <v>39</v>
      </c>
      <c r="AH247" s="79">
        <v>41</v>
      </c>
      <c r="AI247" s="79">
        <v>42</v>
      </c>
      <c r="AJ247" s="79">
        <v>45</v>
      </c>
      <c r="AK247" s="79">
        <v>47</v>
      </c>
      <c r="AL247" s="53">
        <v>42</v>
      </c>
      <c r="AM247" s="125"/>
      <c r="AN247" s="53">
        <v>5</v>
      </c>
      <c r="AO247" s="121" t="s">
        <v>100</v>
      </c>
      <c r="AP247" s="125"/>
      <c r="AQ247" s="53">
        <v>40</v>
      </c>
      <c r="AR247" s="125"/>
      <c r="AS247" s="19">
        <f t="shared" si="104"/>
        <v>45</v>
      </c>
      <c r="AT247" s="53">
        <v>43</v>
      </c>
      <c r="AU247" s="54">
        <v>72</v>
      </c>
      <c r="AV247" s="54">
        <v>101</v>
      </c>
      <c r="AW247" s="54">
        <v>97</v>
      </c>
      <c r="AX247" s="54">
        <v>107</v>
      </c>
      <c r="AY247" s="54">
        <v>97</v>
      </c>
      <c r="AZ247" s="54">
        <v>105</v>
      </c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</row>
    <row r="248" spans="1:71" x14ac:dyDescent="0.2">
      <c r="A248" s="121" t="s">
        <v>119</v>
      </c>
      <c r="B248" s="187"/>
      <c r="C248" s="49" t="s">
        <v>97</v>
      </c>
      <c r="D248" s="188"/>
      <c r="E248" s="49" t="s">
        <v>97</v>
      </c>
      <c r="F248" s="49" t="s">
        <v>97</v>
      </c>
      <c r="G248" s="49" t="s">
        <v>97</v>
      </c>
      <c r="H248" s="49" t="s">
        <v>97</v>
      </c>
      <c r="I248" s="49" t="s">
        <v>97</v>
      </c>
      <c r="J248" s="49" t="s">
        <v>97</v>
      </c>
      <c r="K248" s="49" t="s">
        <v>97</v>
      </c>
      <c r="L248" s="49">
        <v>14</v>
      </c>
      <c r="M248" s="49">
        <v>6</v>
      </c>
      <c r="N248" s="49">
        <v>3</v>
      </c>
      <c r="O248" s="49">
        <v>7</v>
      </c>
      <c r="P248" s="49">
        <v>11</v>
      </c>
      <c r="Q248" s="188"/>
      <c r="R248" s="82">
        <v>20</v>
      </c>
      <c r="S248" s="76">
        <v>15</v>
      </c>
      <c r="T248" s="76">
        <v>13</v>
      </c>
      <c r="U248" s="49">
        <v>34</v>
      </c>
      <c r="V248" s="76">
        <v>16</v>
      </c>
      <c r="W248" s="76">
        <v>41</v>
      </c>
      <c r="X248" s="79">
        <v>25</v>
      </c>
      <c r="Y248" s="79">
        <v>50</v>
      </c>
      <c r="Z248" s="79">
        <v>46</v>
      </c>
      <c r="AA248" s="76">
        <v>25</v>
      </c>
      <c r="AB248" s="79">
        <v>18</v>
      </c>
      <c r="AC248" s="79">
        <v>15</v>
      </c>
      <c r="AD248" s="80">
        <v>30</v>
      </c>
      <c r="AE248" s="79">
        <v>24</v>
      </c>
      <c r="AF248" s="79">
        <v>19</v>
      </c>
      <c r="AG248" s="79">
        <v>15</v>
      </c>
      <c r="AH248" s="79">
        <v>22</v>
      </c>
      <c r="AI248" s="79">
        <v>19</v>
      </c>
      <c r="AJ248" s="79">
        <v>14</v>
      </c>
      <c r="AK248" s="79">
        <v>17</v>
      </c>
      <c r="AL248" s="53">
        <v>14</v>
      </c>
      <c r="AM248" s="125"/>
      <c r="AN248" s="53">
        <v>3</v>
      </c>
      <c r="AO248" s="121" t="s">
        <v>119</v>
      </c>
      <c r="AP248" s="125"/>
      <c r="AQ248" s="53">
        <v>24</v>
      </c>
      <c r="AR248" s="125"/>
      <c r="AS248" s="19">
        <f t="shared" si="104"/>
        <v>27</v>
      </c>
      <c r="AT248" s="53">
        <v>16</v>
      </c>
      <c r="AU248" s="54">
        <v>4</v>
      </c>
      <c r="AV248" s="54">
        <v>8</v>
      </c>
      <c r="AW248" s="54">
        <v>9</v>
      </c>
      <c r="AX248" s="54">
        <v>15</v>
      </c>
      <c r="AY248" s="54">
        <v>18</v>
      </c>
      <c r="AZ248" s="54">
        <v>19</v>
      </c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</row>
    <row r="249" spans="1:71" x14ac:dyDescent="0.2">
      <c r="A249" s="121" t="s">
        <v>101</v>
      </c>
      <c r="B249" s="187"/>
      <c r="C249" s="49" t="s">
        <v>97</v>
      </c>
      <c r="D249" s="188"/>
      <c r="E249" s="49" t="s">
        <v>97</v>
      </c>
      <c r="F249" s="49" t="s">
        <v>97</v>
      </c>
      <c r="G249" s="49" t="s">
        <v>97</v>
      </c>
      <c r="H249" s="49" t="s">
        <v>97</v>
      </c>
      <c r="I249" s="49" t="s">
        <v>97</v>
      </c>
      <c r="J249" s="49">
        <v>3</v>
      </c>
      <c r="K249" s="49">
        <v>10</v>
      </c>
      <c r="L249" s="203">
        <v>3</v>
      </c>
      <c r="M249" s="49">
        <v>3</v>
      </c>
      <c r="N249" s="49">
        <v>8</v>
      </c>
      <c r="O249" s="49">
        <v>6</v>
      </c>
      <c r="P249" s="49">
        <v>1</v>
      </c>
      <c r="Q249" s="188"/>
      <c r="R249" s="82">
        <v>8</v>
      </c>
      <c r="S249" s="76">
        <v>10</v>
      </c>
      <c r="T249" s="76">
        <v>25</v>
      </c>
      <c r="U249" s="49">
        <v>16</v>
      </c>
      <c r="V249" s="76">
        <v>27</v>
      </c>
      <c r="W249" s="76">
        <v>22</v>
      </c>
      <c r="X249" s="79">
        <v>27</v>
      </c>
      <c r="Y249" s="79">
        <v>37</v>
      </c>
      <c r="Z249" s="79">
        <v>35</v>
      </c>
      <c r="AA249" s="76">
        <v>29</v>
      </c>
      <c r="AB249" s="79">
        <v>36</v>
      </c>
      <c r="AC249" s="79">
        <v>0</v>
      </c>
      <c r="AD249" s="80">
        <v>27</v>
      </c>
      <c r="AE249" s="79">
        <v>28</v>
      </c>
      <c r="AF249" s="79">
        <v>33</v>
      </c>
      <c r="AG249" s="79">
        <v>26</v>
      </c>
      <c r="AH249" s="79">
        <v>33</v>
      </c>
      <c r="AI249" s="79">
        <v>34</v>
      </c>
      <c r="AJ249" s="79">
        <v>30</v>
      </c>
      <c r="AK249" s="79">
        <v>24</v>
      </c>
      <c r="AL249" s="53">
        <v>19</v>
      </c>
      <c r="AM249" s="125"/>
      <c r="AN249" s="53">
        <v>0</v>
      </c>
      <c r="AO249" s="121" t="s">
        <v>101</v>
      </c>
      <c r="AP249" s="125"/>
      <c r="AQ249" s="53">
        <v>20</v>
      </c>
      <c r="AR249" s="125"/>
      <c r="AS249" s="19">
        <f t="shared" si="104"/>
        <v>20</v>
      </c>
      <c r="AT249" s="53">
        <v>14</v>
      </c>
      <c r="AU249" s="54">
        <v>0</v>
      </c>
      <c r="AV249" s="54">
        <v>0</v>
      </c>
      <c r="AW249" s="54">
        <v>0</v>
      </c>
      <c r="AX249" s="54">
        <v>0</v>
      </c>
      <c r="AY249" s="54">
        <v>0</v>
      </c>
      <c r="AZ249" s="54">
        <v>0</v>
      </c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</row>
    <row r="250" spans="1:71" x14ac:dyDescent="0.2">
      <c r="A250" s="121" t="s">
        <v>155</v>
      </c>
      <c r="B250" s="187"/>
      <c r="C250" s="49"/>
      <c r="D250" s="188"/>
      <c r="E250" s="49"/>
      <c r="F250" s="49"/>
      <c r="G250" s="49"/>
      <c r="H250" s="49"/>
      <c r="I250" s="79"/>
      <c r="J250" s="49"/>
      <c r="K250" s="49"/>
      <c r="L250" s="49"/>
      <c r="M250" s="49"/>
      <c r="N250" s="49"/>
      <c r="O250" s="49"/>
      <c r="P250" s="49"/>
      <c r="Q250" s="188"/>
      <c r="R250" s="82"/>
      <c r="S250" s="76"/>
      <c r="T250" s="76"/>
      <c r="U250" s="49"/>
      <c r="V250" s="76"/>
      <c r="W250" s="76"/>
      <c r="X250" s="79"/>
      <c r="Y250" s="79"/>
      <c r="Z250" s="79"/>
      <c r="AA250" s="76">
        <v>18</v>
      </c>
      <c r="AB250" s="79">
        <v>25</v>
      </c>
      <c r="AC250" s="79">
        <v>11</v>
      </c>
      <c r="AD250" s="80">
        <v>17</v>
      </c>
      <c r="AE250" s="79">
        <v>20</v>
      </c>
      <c r="AF250" s="79">
        <v>29</v>
      </c>
      <c r="AG250" s="79">
        <v>32</v>
      </c>
      <c r="AH250" s="79">
        <v>23</v>
      </c>
      <c r="AI250" s="79">
        <v>20</v>
      </c>
      <c r="AJ250" s="79">
        <v>36</v>
      </c>
      <c r="AK250" s="79">
        <v>14</v>
      </c>
      <c r="AL250" s="53">
        <v>21</v>
      </c>
      <c r="AM250" s="125"/>
      <c r="AN250" s="53">
        <v>0</v>
      </c>
      <c r="AO250" s="121" t="s">
        <v>155</v>
      </c>
      <c r="AP250" s="125"/>
      <c r="AQ250" s="53">
        <v>20</v>
      </c>
      <c r="AR250" s="125"/>
      <c r="AS250" s="19">
        <f t="shared" si="104"/>
        <v>20</v>
      </c>
      <c r="AT250" s="53">
        <v>29</v>
      </c>
      <c r="AU250" s="54">
        <v>43</v>
      </c>
      <c r="AV250" s="54">
        <v>59</v>
      </c>
      <c r="AW250" s="54">
        <v>50</v>
      </c>
      <c r="AX250" s="54">
        <v>49</v>
      </c>
      <c r="AY250" s="54">
        <v>51</v>
      </c>
      <c r="AZ250" s="54">
        <v>46</v>
      </c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</row>
    <row r="251" spans="1:71" x14ac:dyDescent="0.2">
      <c r="A251" s="121" t="s">
        <v>104</v>
      </c>
      <c r="B251" s="187"/>
      <c r="C251" s="49" t="s">
        <v>97</v>
      </c>
      <c r="D251" s="188"/>
      <c r="E251" s="49" t="s">
        <v>97</v>
      </c>
      <c r="F251" s="49" t="s">
        <v>97</v>
      </c>
      <c r="G251" s="49" t="s">
        <v>97</v>
      </c>
      <c r="H251" s="49" t="s">
        <v>97</v>
      </c>
      <c r="I251" s="49" t="s">
        <v>97</v>
      </c>
      <c r="J251" s="49" t="s">
        <v>97</v>
      </c>
      <c r="K251" s="49" t="s">
        <v>97</v>
      </c>
      <c r="L251" s="203" t="s">
        <v>97</v>
      </c>
      <c r="M251" s="49">
        <v>0</v>
      </c>
      <c r="N251" s="49">
        <v>0</v>
      </c>
      <c r="O251" s="49">
        <v>0</v>
      </c>
      <c r="P251" s="49">
        <v>0</v>
      </c>
      <c r="Q251" s="188"/>
      <c r="R251" s="82">
        <v>0</v>
      </c>
      <c r="S251" s="76">
        <v>0</v>
      </c>
      <c r="T251" s="76">
        <v>0</v>
      </c>
      <c r="U251" s="49">
        <v>0</v>
      </c>
      <c r="V251" s="76">
        <v>0</v>
      </c>
      <c r="W251" s="76">
        <v>0</v>
      </c>
      <c r="X251" s="79">
        <v>0</v>
      </c>
      <c r="Y251" s="79">
        <v>0</v>
      </c>
      <c r="Z251" s="79">
        <v>0</v>
      </c>
      <c r="AA251" s="76">
        <v>0</v>
      </c>
      <c r="AB251" s="49">
        <v>0</v>
      </c>
      <c r="AC251" s="79">
        <v>2</v>
      </c>
      <c r="AD251" s="80">
        <v>0</v>
      </c>
      <c r="AE251" s="79">
        <v>0</v>
      </c>
      <c r="AF251" s="79">
        <v>0</v>
      </c>
      <c r="AG251" s="79">
        <v>0</v>
      </c>
      <c r="AH251" s="79">
        <v>0</v>
      </c>
      <c r="AI251" s="79">
        <v>0</v>
      </c>
      <c r="AJ251" s="79">
        <v>0</v>
      </c>
      <c r="AK251" s="79">
        <v>0</v>
      </c>
      <c r="AL251" s="53">
        <v>0</v>
      </c>
      <c r="AM251" s="125"/>
      <c r="AN251" s="53">
        <v>0</v>
      </c>
      <c r="AO251" s="121" t="s">
        <v>104</v>
      </c>
      <c r="AP251" s="125"/>
      <c r="AQ251" s="53">
        <v>0</v>
      </c>
      <c r="AR251" s="125"/>
      <c r="AS251" s="19">
        <f t="shared" si="104"/>
        <v>0</v>
      </c>
      <c r="AT251" s="53">
        <v>0</v>
      </c>
      <c r="AU251" s="54">
        <v>0</v>
      </c>
      <c r="AV251" s="54">
        <v>0</v>
      </c>
      <c r="AW251" s="54">
        <v>0</v>
      </c>
      <c r="AX251" s="54">
        <v>0</v>
      </c>
      <c r="AY251" s="54">
        <v>0</v>
      </c>
      <c r="AZ251" s="54">
        <v>0</v>
      </c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</row>
    <row r="252" spans="1:71" x14ac:dyDescent="0.2">
      <c r="A252" s="121" t="s">
        <v>105</v>
      </c>
      <c r="B252" s="187"/>
      <c r="C252" s="49" t="s">
        <v>97</v>
      </c>
      <c r="D252" s="188"/>
      <c r="E252" s="49" t="s">
        <v>97</v>
      </c>
      <c r="F252" s="49">
        <v>3</v>
      </c>
      <c r="G252" s="49">
        <v>26</v>
      </c>
      <c r="H252" s="49">
        <v>20</v>
      </c>
      <c r="I252" s="202">
        <v>35</v>
      </c>
      <c r="J252" s="49">
        <v>6</v>
      </c>
      <c r="K252" s="49">
        <v>18</v>
      </c>
      <c r="L252" s="49">
        <v>11</v>
      </c>
      <c r="M252" s="49">
        <v>32</v>
      </c>
      <c r="N252" s="49">
        <v>16</v>
      </c>
      <c r="O252" s="49">
        <v>17</v>
      </c>
      <c r="P252" s="49">
        <v>24</v>
      </c>
      <c r="Q252" s="188"/>
      <c r="R252" s="82">
        <v>30</v>
      </c>
      <c r="S252" s="76">
        <v>22</v>
      </c>
      <c r="T252" s="76">
        <v>24</v>
      </c>
      <c r="U252" s="49">
        <v>18</v>
      </c>
      <c r="V252" s="76">
        <v>16</v>
      </c>
      <c r="W252" s="76">
        <v>20</v>
      </c>
      <c r="X252" s="79">
        <v>19</v>
      </c>
      <c r="Y252" s="79">
        <v>20</v>
      </c>
      <c r="Z252" s="79">
        <v>18</v>
      </c>
      <c r="AA252" s="76">
        <v>16</v>
      </c>
      <c r="AB252" s="49">
        <v>14</v>
      </c>
      <c r="AC252" s="79">
        <v>35</v>
      </c>
      <c r="AD252" s="80">
        <v>16</v>
      </c>
      <c r="AE252" s="79">
        <v>23</v>
      </c>
      <c r="AF252" s="79">
        <v>14</v>
      </c>
      <c r="AG252" s="79">
        <v>15</v>
      </c>
      <c r="AH252" s="79">
        <v>16</v>
      </c>
      <c r="AI252" s="79">
        <v>14</v>
      </c>
      <c r="AJ252" s="79">
        <v>19</v>
      </c>
      <c r="AK252" s="79">
        <v>14</v>
      </c>
      <c r="AL252" s="53">
        <v>16</v>
      </c>
      <c r="AM252" s="125"/>
      <c r="AN252" s="53">
        <v>2</v>
      </c>
      <c r="AO252" s="121" t="s">
        <v>105</v>
      </c>
      <c r="AP252" s="125"/>
      <c r="AQ252" s="53">
        <v>17</v>
      </c>
      <c r="AR252" s="125"/>
      <c r="AS252" s="19">
        <f t="shared" si="104"/>
        <v>19</v>
      </c>
      <c r="AT252" s="53">
        <v>19</v>
      </c>
      <c r="AU252" s="54">
        <v>36</v>
      </c>
      <c r="AV252" s="54">
        <v>9</v>
      </c>
      <c r="AW252" s="54">
        <v>3</v>
      </c>
      <c r="AX252" s="54">
        <v>0</v>
      </c>
      <c r="AY252" s="54">
        <v>0</v>
      </c>
      <c r="AZ252" s="54">
        <v>4</v>
      </c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</row>
    <row r="253" spans="1:71" x14ac:dyDescent="0.2">
      <c r="A253" s="121" t="s">
        <v>122</v>
      </c>
      <c r="B253" s="187"/>
      <c r="C253" s="49" t="s">
        <v>97</v>
      </c>
      <c r="D253" s="188"/>
      <c r="E253" s="49" t="s">
        <v>97</v>
      </c>
      <c r="F253" s="49" t="s">
        <v>97</v>
      </c>
      <c r="G253" s="49" t="s">
        <v>97</v>
      </c>
      <c r="H253" s="49" t="s">
        <v>97</v>
      </c>
      <c r="I253" s="76" t="s">
        <v>97</v>
      </c>
      <c r="J253" s="49" t="s">
        <v>97</v>
      </c>
      <c r="K253" s="49" t="s">
        <v>97</v>
      </c>
      <c r="L253" s="203">
        <v>3</v>
      </c>
      <c r="M253" s="49">
        <v>1</v>
      </c>
      <c r="N253" s="49">
        <v>3</v>
      </c>
      <c r="O253" s="49">
        <v>2</v>
      </c>
      <c r="P253" s="49">
        <v>1</v>
      </c>
      <c r="Q253" s="188"/>
      <c r="R253" s="82">
        <v>6</v>
      </c>
      <c r="S253" s="76">
        <v>4</v>
      </c>
      <c r="T253" s="76">
        <v>4</v>
      </c>
      <c r="U253" s="49">
        <v>10</v>
      </c>
      <c r="V253" s="76">
        <v>7</v>
      </c>
      <c r="W253" s="76">
        <v>4</v>
      </c>
      <c r="X253" s="79">
        <v>2</v>
      </c>
      <c r="Y253" s="79">
        <v>5</v>
      </c>
      <c r="Z253" s="79">
        <v>9</v>
      </c>
      <c r="AA253" s="76">
        <v>16</v>
      </c>
      <c r="AB253" s="49">
        <v>8</v>
      </c>
      <c r="AC253" s="79">
        <v>2</v>
      </c>
      <c r="AD253" s="80">
        <v>12</v>
      </c>
      <c r="AE253" s="79">
        <v>13</v>
      </c>
      <c r="AF253" s="79">
        <v>8</v>
      </c>
      <c r="AG253" s="79">
        <v>14</v>
      </c>
      <c r="AH253" s="79">
        <v>9</v>
      </c>
      <c r="AI253" s="79">
        <v>8</v>
      </c>
      <c r="AJ253" s="79">
        <v>8</v>
      </c>
      <c r="AK253" s="79">
        <v>21</v>
      </c>
      <c r="AL253" s="53">
        <v>15</v>
      </c>
      <c r="AM253" s="125"/>
      <c r="AN253" s="53">
        <v>0</v>
      </c>
      <c r="AO253" s="121" t="s">
        <v>122</v>
      </c>
      <c r="AP253" s="125"/>
      <c r="AQ253" s="53">
        <v>8</v>
      </c>
      <c r="AR253" s="125"/>
      <c r="AS253" s="19">
        <f t="shared" si="104"/>
        <v>8</v>
      </c>
      <c r="AT253" s="53">
        <v>10</v>
      </c>
      <c r="AU253" s="54">
        <v>10</v>
      </c>
      <c r="AV253" s="54">
        <v>12</v>
      </c>
      <c r="AW253" s="54">
        <v>17</v>
      </c>
      <c r="AX253" s="54">
        <v>11</v>
      </c>
      <c r="AY253" s="54">
        <v>9</v>
      </c>
      <c r="AZ253" s="54">
        <v>13</v>
      </c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</row>
    <row r="254" spans="1:71" x14ac:dyDescent="0.2">
      <c r="A254" s="121" t="s">
        <v>108</v>
      </c>
      <c r="B254" s="187"/>
      <c r="C254" s="49"/>
      <c r="D254" s="188"/>
      <c r="E254" s="49"/>
      <c r="F254" s="49"/>
      <c r="G254" s="49"/>
      <c r="H254" s="49"/>
      <c r="I254" s="79"/>
      <c r="J254" s="49"/>
      <c r="K254" s="49"/>
      <c r="L254" s="203"/>
      <c r="M254" s="49"/>
      <c r="N254" s="49"/>
      <c r="O254" s="49"/>
      <c r="P254" s="49">
        <v>2</v>
      </c>
      <c r="Q254" s="188"/>
      <c r="R254" s="82">
        <v>3</v>
      </c>
      <c r="S254" s="76">
        <v>6</v>
      </c>
      <c r="T254" s="76">
        <v>7</v>
      </c>
      <c r="U254" s="49">
        <v>3</v>
      </c>
      <c r="V254" s="76">
        <v>6</v>
      </c>
      <c r="W254" s="76">
        <v>5</v>
      </c>
      <c r="X254" s="79">
        <v>3</v>
      </c>
      <c r="Y254" s="79">
        <v>8</v>
      </c>
      <c r="Z254" s="79">
        <v>8</v>
      </c>
      <c r="AA254" s="76">
        <v>6</v>
      </c>
      <c r="AB254" s="49">
        <v>3</v>
      </c>
      <c r="AC254" s="79">
        <v>4</v>
      </c>
      <c r="AD254" s="80">
        <v>1</v>
      </c>
      <c r="AE254" s="79">
        <v>2</v>
      </c>
      <c r="AF254" s="79">
        <v>3</v>
      </c>
      <c r="AG254" s="79">
        <v>0</v>
      </c>
      <c r="AH254" s="79">
        <v>3</v>
      </c>
      <c r="AI254" s="79">
        <v>11</v>
      </c>
      <c r="AJ254" s="79">
        <v>4</v>
      </c>
      <c r="AK254" s="79">
        <v>9</v>
      </c>
      <c r="AL254" s="53">
        <v>8</v>
      </c>
      <c r="AM254" s="125"/>
      <c r="AN254" s="53">
        <v>0</v>
      </c>
      <c r="AO254" s="121" t="s">
        <v>108</v>
      </c>
      <c r="AP254" s="125"/>
      <c r="AQ254" s="53">
        <v>7</v>
      </c>
      <c r="AR254" s="125"/>
      <c r="AS254" s="19">
        <f t="shared" si="104"/>
        <v>7</v>
      </c>
      <c r="AT254" s="53">
        <v>6</v>
      </c>
      <c r="AU254" s="54">
        <v>7</v>
      </c>
      <c r="AV254" s="54">
        <v>9</v>
      </c>
      <c r="AW254" s="54">
        <v>10</v>
      </c>
      <c r="AX254" s="54">
        <v>7</v>
      </c>
      <c r="AY254" s="54">
        <v>5</v>
      </c>
      <c r="AZ254" s="54">
        <v>3</v>
      </c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</row>
    <row r="255" spans="1:71" x14ac:dyDescent="0.2">
      <c r="A255" s="121" t="s">
        <v>109</v>
      </c>
      <c r="B255" s="187"/>
      <c r="C255" s="49" t="s">
        <v>97</v>
      </c>
      <c r="D255" s="188"/>
      <c r="E255" s="49" t="s">
        <v>97</v>
      </c>
      <c r="F255" s="49" t="s">
        <v>97</v>
      </c>
      <c r="G255" s="49" t="s">
        <v>97</v>
      </c>
      <c r="H255" s="49" t="s">
        <v>97</v>
      </c>
      <c r="I255" s="49" t="s">
        <v>97</v>
      </c>
      <c r="J255" s="49" t="s">
        <v>97</v>
      </c>
      <c r="K255" s="49" t="s">
        <v>97</v>
      </c>
      <c r="L255" s="203" t="s">
        <v>97</v>
      </c>
      <c r="M255" s="49">
        <v>0</v>
      </c>
      <c r="N255" s="49">
        <v>1</v>
      </c>
      <c r="O255" s="49">
        <v>0</v>
      </c>
      <c r="P255" s="49">
        <v>0</v>
      </c>
      <c r="Q255" s="188"/>
      <c r="R255" s="82">
        <v>0</v>
      </c>
      <c r="S255" s="76">
        <v>1</v>
      </c>
      <c r="T255" s="76">
        <v>1</v>
      </c>
      <c r="U255" s="49">
        <v>0</v>
      </c>
      <c r="V255" s="76">
        <v>1</v>
      </c>
      <c r="W255" s="76">
        <v>0</v>
      </c>
      <c r="X255" s="79">
        <v>0</v>
      </c>
      <c r="Y255" s="79">
        <v>4</v>
      </c>
      <c r="Z255" s="79">
        <v>4</v>
      </c>
      <c r="AA255" s="76">
        <v>0</v>
      </c>
      <c r="AB255" s="49">
        <v>0</v>
      </c>
      <c r="AC255" s="79">
        <v>0</v>
      </c>
      <c r="AD255" s="80">
        <v>0</v>
      </c>
      <c r="AE255" s="79">
        <v>0</v>
      </c>
      <c r="AF255" s="79">
        <v>0</v>
      </c>
      <c r="AG255" s="79">
        <v>0</v>
      </c>
      <c r="AH255" s="79">
        <v>0</v>
      </c>
      <c r="AI255" s="79">
        <v>0</v>
      </c>
      <c r="AJ255" s="79">
        <v>0</v>
      </c>
      <c r="AK255" s="79">
        <v>0</v>
      </c>
      <c r="AL255" s="53">
        <v>0</v>
      </c>
      <c r="AM255" s="125"/>
      <c r="AN255" s="53">
        <v>0</v>
      </c>
      <c r="AO255" s="121" t="s">
        <v>109</v>
      </c>
      <c r="AP255" s="125"/>
      <c r="AQ255" s="53">
        <v>0</v>
      </c>
      <c r="AR255" s="125"/>
      <c r="AS255" s="19">
        <f t="shared" si="104"/>
        <v>0</v>
      </c>
      <c r="AT255" s="53">
        <v>0</v>
      </c>
      <c r="AU255" s="54">
        <v>0</v>
      </c>
      <c r="AV255" s="54">
        <v>0</v>
      </c>
      <c r="AW255" s="54">
        <v>0</v>
      </c>
      <c r="AX255" s="54">
        <v>0</v>
      </c>
      <c r="AY255" s="54">
        <v>0</v>
      </c>
      <c r="AZ255" s="54">
        <v>0</v>
      </c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</row>
    <row r="256" spans="1:71" x14ac:dyDescent="0.2">
      <c r="A256" s="121" t="s">
        <v>156</v>
      </c>
      <c r="B256" s="187"/>
      <c r="C256" s="49" t="s">
        <v>97</v>
      </c>
      <c r="D256" s="188"/>
      <c r="E256" s="49" t="s">
        <v>97</v>
      </c>
      <c r="F256" s="49">
        <v>1</v>
      </c>
      <c r="G256" s="49">
        <v>28</v>
      </c>
      <c r="H256" s="49">
        <v>25</v>
      </c>
      <c r="I256" s="79">
        <v>83</v>
      </c>
      <c r="J256" s="49">
        <v>150</v>
      </c>
      <c r="K256" s="49">
        <v>169</v>
      </c>
      <c r="L256" s="49">
        <v>168</v>
      </c>
      <c r="M256" s="49">
        <v>161</v>
      </c>
      <c r="N256" s="49">
        <v>172</v>
      </c>
      <c r="O256" s="49">
        <v>111</v>
      </c>
      <c r="P256" s="49">
        <v>113</v>
      </c>
      <c r="Q256" s="188"/>
      <c r="R256" s="82">
        <v>92</v>
      </c>
      <c r="S256" s="76">
        <v>66</v>
      </c>
      <c r="T256" s="76">
        <v>85</v>
      </c>
      <c r="U256" s="49">
        <v>96</v>
      </c>
      <c r="V256" s="76">
        <v>67</v>
      </c>
      <c r="W256" s="76">
        <v>97</v>
      </c>
      <c r="X256" s="79">
        <v>83</v>
      </c>
      <c r="Y256" s="79">
        <v>82</v>
      </c>
      <c r="Z256" s="79">
        <v>68</v>
      </c>
      <c r="AA256" s="76">
        <v>54</v>
      </c>
      <c r="AB256" s="49">
        <v>28</v>
      </c>
      <c r="AC256" s="79">
        <v>31</v>
      </c>
      <c r="AD256" s="80">
        <v>27</v>
      </c>
      <c r="AE256" s="79">
        <v>31</v>
      </c>
      <c r="AF256" s="79">
        <v>17</v>
      </c>
      <c r="AG256" s="79">
        <v>20</v>
      </c>
      <c r="AH256" s="79">
        <v>28</v>
      </c>
      <c r="AI256" s="79">
        <v>29</v>
      </c>
      <c r="AJ256" s="79">
        <v>34</v>
      </c>
      <c r="AK256" s="79">
        <v>38</v>
      </c>
      <c r="AL256" s="53">
        <v>48</v>
      </c>
      <c r="AM256" s="125"/>
      <c r="AN256" s="53">
        <v>2</v>
      </c>
      <c r="AO256" s="121" t="s">
        <v>156</v>
      </c>
      <c r="AP256" s="125"/>
      <c r="AQ256" s="53">
        <v>40</v>
      </c>
      <c r="AR256" s="125"/>
      <c r="AS256" s="19">
        <f t="shared" si="104"/>
        <v>42</v>
      </c>
      <c r="AT256" s="53">
        <v>52</v>
      </c>
      <c r="AU256" s="54">
        <v>38</v>
      </c>
      <c r="AV256" s="54">
        <v>48</v>
      </c>
      <c r="AW256" s="54">
        <v>51</v>
      </c>
      <c r="AX256" s="54">
        <v>50</v>
      </c>
      <c r="AY256" s="54">
        <v>57</v>
      </c>
      <c r="AZ256" s="54">
        <v>40</v>
      </c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</row>
    <row r="257" spans="1:71" x14ac:dyDescent="0.2">
      <c r="A257" s="121" t="s">
        <v>114</v>
      </c>
      <c r="B257" s="187"/>
      <c r="C257" s="49" t="s">
        <v>97</v>
      </c>
      <c r="D257" s="188"/>
      <c r="E257" s="49" t="s">
        <v>97</v>
      </c>
      <c r="F257" s="49" t="s">
        <v>97</v>
      </c>
      <c r="G257" s="49" t="s">
        <v>97</v>
      </c>
      <c r="H257" s="49" t="s">
        <v>97</v>
      </c>
      <c r="I257" s="205" t="s">
        <v>97</v>
      </c>
      <c r="J257" s="49" t="s">
        <v>97</v>
      </c>
      <c r="K257" s="49" t="s">
        <v>97</v>
      </c>
      <c r="L257" s="49" t="s">
        <v>97</v>
      </c>
      <c r="M257" s="49">
        <v>0</v>
      </c>
      <c r="N257" s="49">
        <v>0</v>
      </c>
      <c r="O257" s="49">
        <v>0</v>
      </c>
      <c r="P257" s="49">
        <v>0</v>
      </c>
      <c r="Q257" s="188"/>
      <c r="R257" s="82">
        <v>0</v>
      </c>
      <c r="S257" s="76">
        <v>0</v>
      </c>
      <c r="T257" s="76">
        <v>0</v>
      </c>
      <c r="U257" s="49">
        <v>0</v>
      </c>
      <c r="V257" s="76">
        <v>0</v>
      </c>
      <c r="W257" s="76">
        <v>0</v>
      </c>
      <c r="X257" s="79">
        <v>4</v>
      </c>
      <c r="Y257" s="79">
        <v>0</v>
      </c>
      <c r="Z257" s="79">
        <v>0</v>
      </c>
      <c r="AA257" s="76">
        <v>0</v>
      </c>
      <c r="AB257" s="49">
        <v>0</v>
      </c>
      <c r="AC257" s="79">
        <v>8</v>
      </c>
      <c r="AD257" s="80">
        <v>0</v>
      </c>
      <c r="AE257" s="79">
        <v>0</v>
      </c>
      <c r="AF257" s="79">
        <v>0</v>
      </c>
      <c r="AG257" s="79">
        <v>0</v>
      </c>
      <c r="AH257" s="79">
        <v>0</v>
      </c>
      <c r="AI257" s="79">
        <v>0</v>
      </c>
      <c r="AJ257" s="79">
        <v>0</v>
      </c>
      <c r="AK257" s="79">
        <v>0</v>
      </c>
      <c r="AL257" s="53">
        <v>0</v>
      </c>
      <c r="AM257" s="125"/>
      <c r="AN257" s="53">
        <v>0</v>
      </c>
      <c r="AO257" s="121" t="s">
        <v>114</v>
      </c>
      <c r="AP257" s="125"/>
      <c r="AQ257" s="53">
        <v>0</v>
      </c>
      <c r="AR257" s="125"/>
      <c r="AS257" s="19">
        <f t="shared" si="104"/>
        <v>0</v>
      </c>
      <c r="AT257" s="53">
        <v>0</v>
      </c>
      <c r="AU257" s="54">
        <v>0</v>
      </c>
      <c r="AV257" s="54">
        <v>0</v>
      </c>
      <c r="AW257" s="54">
        <v>0</v>
      </c>
      <c r="AX257" s="54">
        <v>0</v>
      </c>
      <c r="AY257" s="54">
        <v>0</v>
      </c>
      <c r="AZ257" s="54">
        <v>0</v>
      </c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</row>
    <row r="258" spans="1:71" x14ac:dyDescent="0.2">
      <c r="A258" s="121" t="s">
        <v>115</v>
      </c>
      <c r="B258" s="187"/>
      <c r="C258" s="49" t="s">
        <v>97</v>
      </c>
      <c r="D258" s="188"/>
      <c r="E258" s="49" t="s">
        <v>97</v>
      </c>
      <c r="F258" s="49" t="s">
        <v>97</v>
      </c>
      <c r="G258" s="49" t="s">
        <v>97</v>
      </c>
      <c r="H258" s="49" t="s">
        <v>97</v>
      </c>
      <c r="I258" s="79">
        <v>5</v>
      </c>
      <c r="J258" s="49" t="s">
        <v>97</v>
      </c>
      <c r="K258" s="49" t="s">
        <v>97</v>
      </c>
      <c r="L258" s="49" t="s">
        <v>97</v>
      </c>
      <c r="M258" s="49">
        <v>0</v>
      </c>
      <c r="N258" s="49">
        <v>0</v>
      </c>
      <c r="O258" s="49">
        <v>0</v>
      </c>
      <c r="P258" s="49">
        <v>0</v>
      </c>
      <c r="Q258" s="188"/>
      <c r="R258" s="82">
        <v>0</v>
      </c>
      <c r="S258" s="76">
        <v>4</v>
      </c>
      <c r="T258" s="76">
        <v>0</v>
      </c>
      <c r="U258" s="49">
        <v>0</v>
      </c>
      <c r="V258" s="76">
        <v>0</v>
      </c>
      <c r="W258" s="76">
        <v>0</v>
      </c>
      <c r="X258" s="79">
        <v>3</v>
      </c>
      <c r="Y258" s="79">
        <v>0</v>
      </c>
      <c r="Z258" s="79">
        <v>0</v>
      </c>
      <c r="AA258" s="76">
        <v>0</v>
      </c>
      <c r="AB258" s="49">
        <v>6</v>
      </c>
      <c r="AC258" s="79">
        <v>7</v>
      </c>
      <c r="AD258" s="80">
        <v>0</v>
      </c>
      <c r="AE258" s="79">
        <v>0</v>
      </c>
      <c r="AF258" s="79">
        <v>0</v>
      </c>
      <c r="AG258" s="79">
        <v>0</v>
      </c>
      <c r="AH258" s="79">
        <v>0</v>
      </c>
      <c r="AI258" s="79">
        <v>0</v>
      </c>
      <c r="AJ258" s="79">
        <v>0</v>
      </c>
      <c r="AK258" s="79">
        <v>0</v>
      </c>
      <c r="AL258" s="53">
        <v>0</v>
      </c>
      <c r="AM258" s="125"/>
      <c r="AN258" s="53">
        <v>0</v>
      </c>
      <c r="AO258" s="121" t="s">
        <v>115</v>
      </c>
      <c r="AP258" s="125"/>
      <c r="AQ258" s="53">
        <v>0</v>
      </c>
      <c r="AR258" s="125"/>
      <c r="AS258" s="19">
        <f t="shared" si="104"/>
        <v>0</v>
      </c>
      <c r="AT258" s="53">
        <v>0</v>
      </c>
      <c r="AU258" s="54">
        <v>0</v>
      </c>
      <c r="AV258" s="54">
        <v>0</v>
      </c>
      <c r="AW258" s="54">
        <v>0</v>
      </c>
      <c r="AX258" s="54">
        <v>0</v>
      </c>
      <c r="AY258" s="54">
        <v>0</v>
      </c>
      <c r="AZ258" s="54">
        <v>0</v>
      </c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</row>
    <row r="259" spans="1:71" x14ac:dyDescent="0.2">
      <c r="A259" s="121" t="s">
        <v>157</v>
      </c>
      <c r="B259" s="187"/>
      <c r="C259" s="49" t="s">
        <v>97</v>
      </c>
      <c r="D259" s="188"/>
      <c r="E259" s="49" t="s">
        <v>97</v>
      </c>
      <c r="F259" s="49" t="s">
        <v>97</v>
      </c>
      <c r="G259" s="49" t="s">
        <v>97</v>
      </c>
      <c r="H259" s="49" t="s">
        <v>97</v>
      </c>
      <c r="I259" s="205">
        <v>16</v>
      </c>
      <c r="J259" s="49" t="s">
        <v>97</v>
      </c>
      <c r="K259" s="49" t="s">
        <v>97</v>
      </c>
      <c r="L259" s="49" t="s">
        <v>97</v>
      </c>
      <c r="M259" s="49">
        <v>0</v>
      </c>
      <c r="N259" s="49">
        <v>0</v>
      </c>
      <c r="O259" s="49">
        <v>0</v>
      </c>
      <c r="P259" s="49">
        <v>0</v>
      </c>
      <c r="Q259" s="188"/>
      <c r="R259" s="82">
        <v>0</v>
      </c>
      <c r="S259" s="76">
        <v>0</v>
      </c>
      <c r="T259" s="76">
        <v>0</v>
      </c>
      <c r="U259" s="49">
        <v>0</v>
      </c>
      <c r="V259" s="76">
        <v>0</v>
      </c>
      <c r="W259" s="76">
        <v>0</v>
      </c>
      <c r="X259" s="79">
        <v>1</v>
      </c>
      <c r="Y259" s="79">
        <v>1</v>
      </c>
      <c r="Z259" s="79">
        <v>5</v>
      </c>
      <c r="AA259" s="76">
        <v>3</v>
      </c>
      <c r="AB259" s="49">
        <v>0</v>
      </c>
      <c r="AC259" s="79">
        <v>5</v>
      </c>
      <c r="AD259" s="80">
        <v>5</v>
      </c>
      <c r="AE259" s="79">
        <v>8</v>
      </c>
      <c r="AF259" s="79">
        <v>6</v>
      </c>
      <c r="AG259" s="79">
        <v>9</v>
      </c>
      <c r="AH259" s="79">
        <v>5</v>
      </c>
      <c r="AI259" s="79">
        <v>6</v>
      </c>
      <c r="AJ259" s="79">
        <v>5</v>
      </c>
      <c r="AK259" s="79">
        <v>6</v>
      </c>
      <c r="AL259" s="53">
        <v>6</v>
      </c>
      <c r="AM259" s="125"/>
      <c r="AN259" s="53">
        <v>6</v>
      </c>
      <c r="AO259" s="121" t="s">
        <v>157</v>
      </c>
      <c r="AP259" s="125"/>
      <c r="AQ259" s="53">
        <v>0</v>
      </c>
      <c r="AR259" s="125"/>
      <c r="AS259" s="19">
        <f t="shared" si="104"/>
        <v>6</v>
      </c>
      <c r="AT259" s="53">
        <v>6</v>
      </c>
      <c r="AU259" s="54">
        <v>6</v>
      </c>
      <c r="AV259" s="54">
        <v>6</v>
      </c>
      <c r="AW259" s="54">
        <v>6</v>
      </c>
      <c r="AX259" s="54">
        <v>6</v>
      </c>
      <c r="AY259" s="54">
        <v>6</v>
      </c>
      <c r="AZ259" s="54">
        <v>6</v>
      </c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</row>
    <row r="260" spans="1:71" x14ac:dyDescent="0.2">
      <c r="A260" s="121" t="s">
        <v>118</v>
      </c>
      <c r="B260" s="187"/>
      <c r="C260" s="49" t="s">
        <v>97</v>
      </c>
      <c r="D260" s="188"/>
      <c r="E260" s="49" t="s">
        <v>97</v>
      </c>
      <c r="F260" s="49">
        <v>3</v>
      </c>
      <c r="G260" s="49">
        <v>6</v>
      </c>
      <c r="H260" s="49">
        <v>6</v>
      </c>
      <c r="I260" s="79">
        <v>11</v>
      </c>
      <c r="J260" s="49">
        <v>9</v>
      </c>
      <c r="K260" s="49">
        <v>10</v>
      </c>
      <c r="L260" s="49">
        <v>15</v>
      </c>
      <c r="M260" s="49">
        <v>1</v>
      </c>
      <c r="N260" s="49">
        <v>0</v>
      </c>
      <c r="O260" s="49">
        <v>5</v>
      </c>
      <c r="P260" s="49">
        <v>8</v>
      </c>
      <c r="Q260" s="188"/>
      <c r="R260" s="82">
        <v>8</v>
      </c>
      <c r="S260" s="76">
        <v>9</v>
      </c>
      <c r="T260" s="76">
        <v>10</v>
      </c>
      <c r="U260" s="49">
        <v>9</v>
      </c>
      <c r="V260" s="76">
        <v>19</v>
      </c>
      <c r="W260" s="76">
        <v>10</v>
      </c>
      <c r="X260" s="79">
        <v>8</v>
      </c>
      <c r="Y260" s="79">
        <v>10</v>
      </c>
      <c r="Z260" s="79">
        <v>8</v>
      </c>
      <c r="AA260" s="76">
        <v>8</v>
      </c>
      <c r="AB260" s="49">
        <v>18</v>
      </c>
      <c r="AC260" s="79">
        <v>7</v>
      </c>
      <c r="AD260" s="80">
        <v>49</v>
      </c>
      <c r="AE260" s="79">
        <v>30</v>
      </c>
      <c r="AF260" s="79">
        <v>37</v>
      </c>
      <c r="AG260" s="79">
        <v>29</v>
      </c>
      <c r="AH260" s="79">
        <v>39</v>
      </c>
      <c r="AI260" s="79">
        <v>25</v>
      </c>
      <c r="AJ260" s="79">
        <v>18</v>
      </c>
      <c r="AK260" s="79">
        <v>18</v>
      </c>
      <c r="AL260" s="53">
        <v>15</v>
      </c>
      <c r="AM260" s="125"/>
      <c r="AN260" s="53">
        <v>2</v>
      </c>
      <c r="AO260" s="121" t="s">
        <v>118</v>
      </c>
      <c r="AP260" s="125"/>
      <c r="AQ260" s="53">
        <v>13</v>
      </c>
      <c r="AR260" s="125"/>
      <c r="AS260" s="19">
        <f t="shared" si="104"/>
        <v>15</v>
      </c>
      <c r="AT260" s="53">
        <v>15</v>
      </c>
      <c r="AU260" s="54">
        <v>8</v>
      </c>
      <c r="AV260" s="54">
        <v>8</v>
      </c>
      <c r="AW260" s="54">
        <v>11</v>
      </c>
      <c r="AX260" s="54">
        <v>10</v>
      </c>
      <c r="AY260" s="54">
        <v>7</v>
      </c>
      <c r="AZ260" s="54">
        <v>9</v>
      </c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</row>
    <row r="261" spans="1:71" x14ac:dyDescent="0.2">
      <c r="A261" s="121" t="s">
        <v>126</v>
      </c>
      <c r="B261" s="187"/>
      <c r="C261" s="49" t="s">
        <v>97</v>
      </c>
      <c r="D261" s="188"/>
      <c r="E261" s="49" t="s">
        <v>97</v>
      </c>
      <c r="F261" s="49" t="s">
        <v>97</v>
      </c>
      <c r="G261" s="49" t="s">
        <v>97</v>
      </c>
      <c r="H261" s="49" t="s">
        <v>97</v>
      </c>
      <c r="I261" s="79" t="s">
        <v>97</v>
      </c>
      <c r="J261" s="49" t="s">
        <v>97</v>
      </c>
      <c r="K261" s="49" t="s">
        <v>97</v>
      </c>
      <c r="L261" s="49">
        <v>1</v>
      </c>
      <c r="M261" s="49">
        <v>1</v>
      </c>
      <c r="N261" s="49">
        <v>0</v>
      </c>
      <c r="O261" s="49">
        <v>2</v>
      </c>
      <c r="P261" s="49">
        <v>1</v>
      </c>
      <c r="Q261" s="188"/>
      <c r="R261" s="82">
        <v>2</v>
      </c>
      <c r="S261" s="76">
        <v>7</v>
      </c>
      <c r="T261" s="76">
        <v>6</v>
      </c>
      <c r="U261" s="49">
        <v>4</v>
      </c>
      <c r="V261" s="76">
        <v>8</v>
      </c>
      <c r="W261" s="76">
        <v>3</v>
      </c>
      <c r="X261" s="79">
        <v>2</v>
      </c>
      <c r="Y261" s="79">
        <v>5</v>
      </c>
      <c r="Z261" s="79">
        <v>5</v>
      </c>
      <c r="AA261" s="76">
        <v>8</v>
      </c>
      <c r="AB261" s="49">
        <v>12</v>
      </c>
      <c r="AC261" s="79">
        <v>28</v>
      </c>
      <c r="AD261" s="80">
        <v>8</v>
      </c>
      <c r="AE261" s="79">
        <v>9</v>
      </c>
      <c r="AF261" s="79">
        <v>10</v>
      </c>
      <c r="AG261" s="79">
        <v>5</v>
      </c>
      <c r="AH261" s="79">
        <v>8</v>
      </c>
      <c r="AI261" s="79">
        <v>8</v>
      </c>
      <c r="AJ261" s="79">
        <v>10</v>
      </c>
      <c r="AK261" s="79">
        <v>10</v>
      </c>
      <c r="AL261" s="53">
        <v>10</v>
      </c>
      <c r="AM261" s="125"/>
      <c r="AN261" s="53">
        <v>0</v>
      </c>
      <c r="AO261" s="121" t="s">
        <v>126</v>
      </c>
      <c r="AP261" s="125"/>
      <c r="AQ261" s="53">
        <v>9</v>
      </c>
      <c r="AR261" s="125"/>
      <c r="AS261" s="19">
        <f t="shared" si="104"/>
        <v>9</v>
      </c>
      <c r="AT261" s="53">
        <v>7</v>
      </c>
      <c r="AU261" s="54">
        <v>1</v>
      </c>
      <c r="AV261" s="54">
        <v>5</v>
      </c>
      <c r="AW261" s="54">
        <v>5</v>
      </c>
      <c r="AX261" s="54">
        <v>6</v>
      </c>
      <c r="AY261" s="54">
        <v>7</v>
      </c>
      <c r="AZ261" s="54">
        <v>5</v>
      </c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</row>
    <row r="262" spans="1:71" x14ac:dyDescent="0.2">
      <c r="A262" s="121"/>
      <c r="B262" s="132"/>
      <c r="C262" s="133"/>
      <c r="D262" s="70"/>
      <c r="E262" s="133"/>
      <c r="F262" s="133"/>
      <c r="G262" s="133"/>
      <c r="H262" s="133"/>
      <c r="I262" s="206"/>
      <c r="J262" s="133"/>
      <c r="K262" s="133"/>
      <c r="L262" s="133"/>
      <c r="M262" s="133"/>
      <c r="N262" s="133"/>
      <c r="O262" s="133"/>
      <c r="P262" s="133"/>
      <c r="Q262" s="188"/>
      <c r="R262" s="82"/>
      <c r="S262" s="76"/>
      <c r="T262" s="76"/>
      <c r="U262" s="49"/>
      <c r="V262" s="76"/>
      <c r="W262" s="76"/>
      <c r="X262" s="79"/>
      <c r="Y262" s="79"/>
      <c r="Z262" s="79"/>
      <c r="AA262" s="76"/>
      <c r="AB262" s="49"/>
      <c r="AC262" s="79"/>
      <c r="AD262" s="80"/>
      <c r="AE262" s="79"/>
      <c r="AF262" s="79"/>
      <c r="AG262" s="79"/>
      <c r="AH262" s="79"/>
      <c r="AI262" s="79"/>
      <c r="AJ262" s="79"/>
      <c r="AK262" s="79"/>
      <c r="AL262" s="53"/>
      <c r="AM262" s="125"/>
      <c r="AN262" s="53"/>
      <c r="AO262" s="121" t="s">
        <v>125</v>
      </c>
      <c r="AP262" s="125"/>
      <c r="AQ262" s="53"/>
      <c r="AR262" s="125"/>
      <c r="AS262" s="19"/>
      <c r="AT262" s="53"/>
      <c r="AU262" s="54">
        <v>3</v>
      </c>
      <c r="AV262" s="54">
        <v>2</v>
      </c>
      <c r="AW262" s="54">
        <v>2</v>
      </c>
      <c r="AX262" s="54">
        <v>2</v>
      </c>
      <c r="AY262" s="54">
        <v>4</v>
      </c>
      <c r="AZ262" s="54">
        <v>5</v>
      </c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</row>
    <row r="263" spans="1:71" x14ac:dyDescent="0.25">
      <c r="A263" s="182" t="s">
        <v>20</v>
      </c>
      <c r="B263" s="207"/>
      <c r="C263" s="208">
        <f t="shared" ref="C263:P263" si="105">SUM(C246:C261)</f>
        <v>0</v>
      </c>
      <c r="D263" s="208">
        <f t="shared" si="105"/>
        <v>0</v>
      </c>
      <c r="E263" s="208">
        <f t="shared" si="105"/>
        <v>14</v>
      </c>
      <c r="F263" s="208">
        <f t="shared" si="105"/>
        <v>41</v>
      </c>
      <c r="G263" s="208">
        <f t="shared" si="105"/>
        <v>90</v>
      </c>
      <c r="H263" s="208">
        <f t="shared" si="105"/>
        <v>83</v>
      </c>
      <c r="I263" s="208">
        <f t="shared" si="105"/>
        <v>196</v>
      </c>
      <c r="J263" s="208">
        <f t="shared" si="105"/>
        <v>196</v>
      </c>
      <c r="K263" s="208">
        <f t="shared" si="105"/>
        <v>227</v>
      </c>
      <c r="L263" s="208">
        <f t="shared" si="105"/>
        <v>235</v>
      </c>
      <c r="M263" s="208">
        <f t="shared" si="105"/>
        <v>236</v>
      </c>
      <c r="N263" s="208">
        <f t="shared" si="105"/>
        <v>239</v>
      </c>
      <c r="O263" s="208">
        <f t="shared" si="105"/>
        <v>165</v>
      </c>
      <c r="P263" s="208">
        <f t="shared" si="105"/>
        <v>182</v>
      </c>
      <c r="Q263" s="116"/>
      <c r="R263" s="56">
        <f t="shared" ref="R263:AL263" si="106">SUM(R246:R261)</f>
        <v>223</v>
      </c>
      <c r="S263" s="56">
        <f t="shared" si="106"/>
        <v>209</v>
      </c>
      <c r="T263" s="56">
        <f t="shared" si="106"/>
        <v>250</v>
      </c>
      <c r="U263" s="56">
        <f t="shared" si="106"/>
        <v>245</v>
      </c>
      <c r="V263" s="56">
        <f t="shared" si="106"/>
        <v>245</v>
      </c>
      <c r="W263" s="56">
        <f t="shared" si="106"/>
        <v>248</v>
      </c>
      <c r="X263" s="56">
        <f t="shared" si="106"/>
        <v>229</v>
      </c>
      <c r="Y263" s="56">
        <f t="shared" si="106"/>
        <v>273</v>
      </c>
      <c r="Z263" s="56">
        <f t="shared" si="106"/>
        <v>260</v>
      </c>
      <c r="AA263" s="56">
        <f t="shared" si="106"/>
        <v>237</v>
      </c>
      <c r="AB263" s="56">
        <f t="shared" si="106"/>
        <v>222</v>
      </c>
      <c r="AC263" s="56">
        <f t="shared" si="106"/>
        <v>219</v>
      </c>
      <c r="AD263" s="56">
        <f t="shared" si="106"/>
        <v>236</v>
      </c>
      <c r="AE263" s="56">
        <f t="shared" si="106"/>
        <v>225</v>
      </c>
      <c r="AF263" s="56">
        <f t="shared" si="106"/>
        <v>224</v>
      </c>
      <c r="AG263" s="56">
        <f t="shared" si="106"/>
        <v>207</v>
      </c>
      <c r="AH263" s="56">
        <f t="shared" si="106"/>
        <v>231</v>
      </c>
      <c r="AI263" s="56">
        <f t="shared" si="106"/>
        <v>224</v>
      </c>
      <c r="AJ263" s="56">
        <f t="shared" si="106"/>
        <v>229</v>
      </c>
      <c r="AK263" s="56">
        <f t="shared" si="106"/>
        <v>232</v>
      </c>
      <c r="AL263" s="56">
        <f t="shared" si="106"/>
        <v>226</v>
      </c>
      <c r="AM263" s="116"/>
      <c r="AN263" s="56">
        <f>SUM(AN246:AN261)</f>
        <v>23</v>
      </c>
      <c r="AO263" s="182" t="s">
        <v>20</v>
      </c>
      <c r="AP263" s="116"/>
      <c r="AQ263" s="56">
        <f>SUM(AQ246:AQ261)</f>
        <v>207</v>
      </c>
      <c r="AR263" s="116"/>
      <c r="AS263" s="56">
        <f>SUM(AS246:AS261)</f>
        <v>230</v>
      </c>
      <c r="AT263" s="56">
        <f>SUM(AT246:AT261)</f>
        <v>229</v>
      </c>
      <c r="AU263" s="56">
        <f>SUM(AU246:AU262)</f>
        <v>239</v>
      </c>
      <c r="AV263" s="56">
        <f>SUM(AV246:AV262)</f>
        <v>272</v>
      </c>
      <c r="AW263" s="56">
        <f>SUM(AW246:AW262)</f>
        <v>276</v>
      </c>
      <c r="AX263" s="56">
        <f>SUM(AX246:AX261)</f>
        <v>274</v>
      </c>
      <c r="AY263" s="56">
        <f>SUM(AY246:AY262)</f>
        <v>270</v>
      </c>
      <c r="AZ263" s="56">
        <f>SUM(AZ246:AZ262)</f>
        <v>263</v>
      </c>
      <c r="BA263" s="56">
        <f t="shared" ref="BA263:BS263" si="107">SUM(BA246:BA261)</f>
        <v>0</v>
      </c>
      <c r="BB263" s="56">
        <f t="shared" si="107"/>
        <v>0</v>
      </c>
      <c r="BC263" s="56">
        <f t="shared" si="107"/>
        <v>0</v>
      </c>
      <c r="BD263" s="56">
        <f t="shared" si="107"/>
        <v>0</v>
      </c>
      <c r="BE263" s="56">
        <f t="shared" si="107"/>
        <v>0</v>
      </c>
      <c r="BF263" s="56">
        <f t="shared" si="107"/>
        <v>0</v>
      </c>
      <c r="BG263" s="56">
        <f t="shared" si="107"/>
        <v>0</v>
      </c>
      <c r="BH263" s="56">
        <f t="shared" si="107"/>
        <v>0</v>
      </c>
      <c r="BI263" s="56">
        <f t="shared" si="107"/>
        <v>0</v>
      </c>
      <c r="BJ263" s="56">
        <f t="shared" si="107"/>
        <v>0</v>
      </c>
      <c r="BK263" s="56">
        <f t="shared" si="107"/>
        <v>0</v>
      </c>
      <c r="BL263" s="56">
        <f t="shared" si="107"/>
        <v>0</v>
      </c>
      <c r="BM263" s="56">
        <f t="shared" si="107"/>
        <v>0</v>
      </c>
      <c r="BN263" s="56">
        <f t="shared" si="107"/>
        <v>0</v>
      </c>
      <c r="BO263" s="56">
        <f t="shared" si="107"/>
        <v>0</v>
      </c>
      <c r="BP263" s="56">
        <f t="shared" si="107"/>
        <v>0</v>
      </c>
      <c r="BQ263" s="56">
        <f t="shared" si="107"/>
        <v>0</v>
      </c>
      <c r="BR263" s="56">
        <f t="shared" si="107"/>
        <v>0</v>
      </c>
      <c r="BS263" s="56">
        <f t="shared" si="107"/>
        <v>0</v>
      </c>
    </row>
    <row r="264" spans="1:71" x14ac:dyDescent="0.25">
      <c r="A264" s="57"/>
      <c r="B264" s="69"/>
      <c r="C264" s="69"/>
      <c r="D264" s="69"/>
      <c r="E264" s="69"/>
      <c r="F264" s="69"/>
      <c r="G264" s="69"/>
      <c r="H264" s="70"/>
      <c r="I264" s="70"/>
      <c r="J264" s="69"/>
      <c r="K264" s="69"/>
      <c r="L264" s="69"/>
      <c r="M264" s="69"/>
      <c r="N264" s="69"/>
      <c r="O264" s="70"/>
      <c r="P264" s="69"/>
      <c r="Q264" s="69"/>
      <c r="R264" s="70"/>
      <c r="S264" s="70"/>
      <c r="T264" s="70"/>
      <c r="U264" s="69"/>
      <c r="V264" s="70"/>
      <c r="W264" s="70"/>
      <c r="X264" s="69"/>
      <c r="Y264" s="69"/>
      <c r="Z264" s="70"/>
      <c r="AA264" s="70"/>
      <c r="AB264" s="69"/>
      <c r="AC264" s="69"/>
      <c r="AD264" s="69"/>
      <c r="AE264" s="69"/>
      <c r="AF264" s="69"/>
      <c r="AG264" s="69"/>
      <c r="AH264" s="69"/>
      <c r="AI264" s="69"/>
      <c r="AJ264" s="70"/>
      <c r="AK264" s="69"/>
      <c r="AL264" s="69"/>
      <c r="AM264" s="69"/>
      <c r="AN264" s="69"/>
      <c r="AO264" s="57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</row>
    <row r="265" spans="1:71" s="45" customFormat="1" x14ac:dyDescent="0.25">
      <c r="A265" s="87" t="s">
        <v>158</v>
      </c>
      <c r="B265" s="186"/>
      <c r="C265" s="44">
        <f>$C$10</f>
        <v>44531</v>
      </c>
      <c r="D265" s="186"/>
      <c r="E265" s="44" t="e">
        <f ca="1">$E$10</f>
        <v>#NAME?</v>
      </c>
      <c r="F265" s="44" t="e">
        <f ca="1">$F$10</f>
        <v>#NAME?</v>
      </c>
      <c r="G265" s="44" t="e">
        <f ca="1">$G$10</f>
        <v>#NAME?</v>
      </c>
      <c r="H265" s="44" t="e">
        <f ca="1">$H$10</f>
        <v>#NAME?</v>
      </c>
      <c r="I265" s="44" t="e">
        <f ca="1">$I$10</f>
        <v>#NAME?</v>
      </c>
      <c r="J265" s="44" t="e">
        <f ca="1">$J$10</f>
        <v>#NAME?</v>
      </c>
      <c r="K265" s="44" t="e">
        <f ca="1">$K$10</f>
        <v>#NAME?</v>
      </c>
      <c r="L265" s="44" t="e">
        <f ca="1">$L$10</f>
        <v>#NAME?</v>
      </c>
      <c r="M265" s="44" t="e">
        <f ca="1">$M$10</f>
        <v>#NAME?</v>
      </c>
      <c r="N265" s="44" t="e">
        <f ca="1">$N$10</f>
        <v>#NAME?</v>
      </c>
      <c r="O265" s="44" t="e">
        <f ca="1">$O$10</f>
        <v>#NAME?</v>
      </c>
      <c r="P265" s="44" t="e">
        <f ca="1">$P$10</f>
        <v>#NAME?</v>
      </c>
      <c r="Q265" s="186"/>
      <c r="R265" s="44" t="e">
        <f t="shared" ref="R265:AK265" ca="1" si="108">R10</f>
        <v>#NAME?</v>
      </c>
      <c r="S265" s="44" t="e">
        <f t="shared" ca="1" si="108"/>
        <v>#NAME?</v>
      </c>
      <c r="T265" s="44" t="e">
        <f t="shared" ca="1" si="108"/>
        <v>#NAME?</v>
      </c>
      <c r="U265" s="44" t="e">
        <f t="shared" ca="1" si="108"/>
        <v>#NAME?</v>
      </c>
      <c r="V265" s="44" t="e">
        <f t="shared" ca="1" si="108"/>
        <v>#NAME?</v>
      </c>
      <c r="W265" s="44" t="e">
        <f t="shared" ca="1" si="108"/>
        <v>#NAME?</v>
      </c>
      <c r="X265" s="44" t="e">
        <f t="shared" ca="1" si="108"/>
        <v>#NAME?</v>
      </c>
      <c r="Y265" s="44" t="e">
        <f t="shared" ca="1" si="108"/>
        <v>#NAME?</v>
      </c>
      <c r="Z265" s="44" t="e">
        <f t="shared" ca="1" si="108"/>
        <v>#NAME?</v>
      </c>
      <c r="AA265" s="44" t="e">
        <f t="shared" ca="1" si="108"/>
        <v>#NAME?</v>
      </c>
      <c r="AB265" s="44" t="e">
        <f t="shared" ca="1" si="108"/>
        <v>#NAME?</v>
      </c>
      <c r="AC265" s="44" t="e">
        <f t="shared" ca="1" si="108"/>
        <v>#NAME?</v>
      </c>
      <c r="AD265" s="44" t="e">
        <f t="shared" ca="1" si="108"/>
        <v>#NAME?</v>
      </c>
      <c r="AE265" s="44" t="e">
        <f t="shared" ca="1" si="108"/>
        <v>#NAME?</v>
      </c>
      <c r="AF265" s="44" t="e">
        <f t="shared" ca="1" si="108"/>
        <v>#NAME?</v>
      </c>
      <c r="AG265" s="44" t="e">
        <f t="shared" ca="1" si="108"/>
        <v>#NAME?</v>
      </c>
      <c r="AH265" s="44" t="e">
        <f t="shared" ca="1" si="108"/>
        <v>#NAME?</v>
      </c>
      <c r="AI265" s="44" t="e">
        <f t="shared" ca="1" si="108"/>
        <v>#NAME?</v>
      </c>
      <c r="AJ265" s="44" t="e">
        <f t="shared" ca="1" si="108"/>
        <v>#NAME?</v>
      </c>
      <c r="AK265" s="44" t="e">
        <f t="shared" ca="1" si="108"/>
        <v>#NAME?</v>
      </c>
      <c r="AL265" s="44" t="e">
        <f ca="1">AL$10</f>
        <v>#NAME?</v>
      </c>
      <c r="AM265" s="89"/>
      <c r="AN265" s="44" t="str">
        <f>AN$10</f>
        <v>1-10-out-24</v>
      </c>
      <c r="AO265" s="87" t="s">
        <v>159</v>
      </c>
      <c r="AP265" s="89"/>
      <c r="AQ265" s="44" t="str">
        <f>AQ$10</f>
        <v>11-31-out-24</v>
      </c>
      <c r="AR265" s="89"/>
      <c r="AS265" s="44" t="e">
        <f ca="1">AS$10</f>
        <v>#NAME?</v>
      </c>
      <c r="AT265" s="44" t="e">
        <f t="shared" ref="AT265:BS265" ca="1" si="109">AT10</f>
        <v>#NAME?</v>
      </c>
      <c r="AU265" s="44" t="e">
        <f t="shared" ca="1" si="109"/>
        <v>#NAME?</v>
      </c>
      <c r="AV265" s="44" t="e">
        <f t="shared" ca="1" si="109"/>
        <v>#NAME?</v>
      </c>
      <c r="AW265" s="44" t="e">
        <f t="shared" ca="1" si="109"/>
        <v>#NAME?</v>
      </c>
      <c r="AX265" s="44" t="e">
        <f t="shared" ca="1" si="109"/>
        <v>#NAME?</v>
      </c>
      <c r="AY265" s="44" t="e">
        <f ca="1">AY$10</f>
        <v>#NAME?</v>
      </c>
      <c r="AZ265" s="44" t="e">
        <f t="shared" ca="1" si="109"/>
        <v>#NAME?</v>
      </c>
      <c r="BA265" s="44" t="e">
        <f t="shared" ca="1" si="109"/>
        <v>#NAME?</v>
      </c>
      <c r="BB265" s="44" t="e">
        <f t="shared" ca="1" si="109"/>
        <v>#NAME?</v>
      </c>
      <c r="BC265" s="44" t="e">
        <f t="shared" ca="1" si="109"/>
        <v>#NAME?</v>
      </c>
      <c r="BD265" s="44" t="e">
        <f t="shared" ca="1" si="109"/>
        <v>#NAME?</v>
      </c>
      <c r="BE265" s="44" t="e">
        <f t="shared" ca="1" si="109"/>
        <v>#NAME?</v>
      </c>
      <c r="BF265" s="44" t="e">
        <f t="shared" ca="1" si="109"/>
        <v>#NAME?</v>
      </c>
      <c r="BG265" s="44" t="e">
        <f t="shared" ca="1" si="109"/>
        <v>#NAME?</v>
      </c>
      <c r="BH265" s="44" t="e">
        <f t="shared" ca="1" si="109"/>
        <v>#NAME?</v>
      </c>
      <c r="BI265" s="44" t="e">
        <f t="shared" ca="1" si="109"/>
        <v>#NAME?</v>
      </c>
      <c r="BJ265" s="44" t="e">
        <f t="shared" ca="1" si="109"/>
        <v>#NAME?</v>
      </c>
      <c r="BK265" s="44" t="e">
        <f t="shared" ca="1" si="109"/>
        <v>#NAME?</v>
      </c>
      <c r="BL265" s="44" t="e">
        <f t="shared" ca="1" si="109"/>
        <v>#NAME?</v>
      </c>
      <c r="BM265" s="44" t="e">
        <f t="shared" ca="1" si="109"/>
        <v>#NAME?</v>
      </c>
      <c r="BN265" s="44" t="e">
        <f t="shared" ca="1" si="109"/>
        <v>#NAME?</v>
      </c>
      <c r="BO265" s="44" t="e">
        <f t="shared" ca="1" si="109"/>
        <v>#NAME?</v>
      </c>
      <c r="BP265" s="44" t="e">
        <f t="shared" ca="1" si="109"/>
        <v>#NAME?</v>
      </c>
      <c r="BQ265" s="44" t="e">
        <f t="shared" ca="1" si="109"/>
        <v>#NAME?</v>
      </c>
      <c r="BR265" s="44" t="e">
        <f t="shared" ca="1" si="109"/>
        <v>#NAME?</v>
      </c>
      <c r="BS265" s="44" t="e">
        <f t="shared" ca="1" si="109"/>
        <v>#NAME?</v>
      </c>
    </row>
    <row r="266" spans="1:71" x14ac:dyDescent="0.2">
      <c r="A266" s="121" t="s">
        <v>160</v>
      </c>
      <c r="B266" s="187"/>
      <c r="C266" s="49">
        <v>16</v>
      </c>
      <c r="D266" s="188"/>
      <c r="E266" s="49">
        <v>24</v>
      </c>
      <c r="F266" s="49">
        <v>23</v>
      </c>
      <c r="G266" s="49">
        <v>35</v>
      </c>
      <c r="H266" s="49">
        <v>20</v>
      </c>
      <c r="I266" s="98">
        <v>20</v>
      </c>
      <c r="J266" s="49">
        <v>21</v>
      </c>
      <c r="K266" s="49">
        <v>17</v>
      </c>
      <c r="L266" s="49">
        <v>19</v>
      </c>
      <c r="M266" s="49">
        <v>23</v>
      </c>
      <c r="N266" s="49">
        <v>18</v>
      </c>
      <c r="O266" s="49">
        <v>16</v>
      </c>
      <c r="P266" s="49">
        <v>17</v>
      </c>
      <c r="Q266" s="188"/>
      <c r="R266" s="82">
        <v>15</v>
      </c>
      <c r="S266" s="76">
        <v>19</v>
      </c>
      <c r="T266" s="76">
        <v>33</v>
      </c>
      <c r="U266" s="76">
        <v>26</v>
      </c>
      <c r="V266" s="76">
        <v>30</v>
      </c>
      <c r="W266" s="76">
        <v>23</v>
      </c>
      <c r="X266" s="76">
        <v>17</v>
      </c>
      <c r="Y266" s="76">
        <v>27</v>
      </c>
      <c r="Z266" s="76">
        <v>18</v>
      </c>
      <c r="AA266" s="49">
        <v>25</v>
      </c>
      <c r="AB266" s="49">
        <v>24</v>
      </c>
      <c r="AC266" s="76">
        <v>24</v>
      </c>
      <c r="AD266" s="76">
        <v>25</v>
      </c>
      <c r="AE266" s="76">
        <v>23</v>
      </c>
      <c r="AF266" s="76">
        <v>32</v>
      </c>
      <c r="AG266" s="76">
        <v>19</v>
      </c>
      <c r="AH266" s="76">
        <v>36</v>
      </c>
      <c r="AI266" s="76">
        <v>32</v>
      </c>
      <c r="AJ266" s="76">
        <v>13</v>
      </c>
      <c r="AK266" s="76">
        <v>38</v>
      </c>
      <c r="AL266" s="48">
        <v>30</v>
      </c>
      <c r="AM266" s="125"/>
      <c r="AN266" s="48">
        <v>10</v>
      </c>
      <c r="AO266" s="121" t="s">
        <v>160</v>
      </c>
      <c r="AP266" s="125"/>
      <c r="AQ266" s="48">
        <v>22</v>
      </c>
      <c r="AR266" s="125"/>
      <c r="AS266" s="19">
        <f>IF(AQ266="","",(SUM(AQ266,AN266)))</f>
        <v>32</v>
      </c>
      <c r="AT266" s="48">
        <v>32</v>
      </c>
      <c r="AU266" s="50">
        <v>48</v>
      </c>
      <c r="AV266" s="50">
        <v>32</v>
      </c>
      <c r="AW266" s="50">
        <v>44</v>
      </c>
      <c r="AX266" s="50">
        <v>36</v>
      </c>
      <c r="AY266" s="50">
        <v>44</v>
      </c>
      <c r="AZ266" s="50">
        <v>43</v>
      </c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  <c r="BL266" s="76"/>
      <c r="BM266" s="76"/>
      <c r="BN266" s="76"/>
      <c r="BO266" s="76"/>
      <c r="BP266" s="76"/>
      <c r="BQ266" s="76"/>
      <c r="BR266" s="76"/>
      <c r="BS266" s="76"/>
    </row>
    <row r="267" spans="1:71" x14ac:dyDescent="0.2">
      <c r="A267" s="121" t="s">
        <v>161</v>
      </c>
      <c r="B267" s="187"/>
      <c r="C267" s="49">
        <v>5</v>
      </c>
      <c r="D267" s="188"/>
      <c r="E267" s="49">
        <v>3</v>
      </c>
      <c r="F267" s="49">
        <v>3</v>
      </c>
      <c r="G267" s="49">
        <v>6</v>
      </c>
      <c r="H267" s="49">
        <v>5</v>
      </c>
      <c r="I267" s="79">
        <v>5</v>
      </c>
      <c r="J267" s="49">
        <v>4</v>
      </c>
      <c r="K267" s="49">
        <v>2</v>
      </c>
      <c r="L267" s="49">
        <v>2</v>
      </c>
      <c r="M267" s="49">
        <v>3</v>
      </c>
      <c r="N267" s="49">
        <v>3</v>
      </c>
      <c r="O267" s="49">
        <v>1</v>
      </c>
      <c r="P267" s="49">
        <v>4</v>
      </c>
      <c r="Q267" s="188"/>
      <c r="R267" s="82">
        <v>1</v>
      </c>
      <c r="S267" s="76">
        <v>2</v>
      </c>
      <c r="T267" s="76">
        <v>7</v>
      </c>
      <c r="U267" s="79">
        <v>4</v>
      </c>
      <c r="V267" s="76">
        <v>2</v>
      </c>
      <c r="W267" s="76">
        <v>1</v>
      </c>
      <c r="X267" s="79">
        <v>2</v>
      </c>
      <c r="Y267" s="79">
        <v>3</v>
      </c>
      <c r="Z267" s="79">
        <v>1</v>
      </c>
      <c r="AA267" s="49">
        <v>1</v>
      </c>
      <c r="AB267" s="49">
        <v>0</v>
      </c>
      <c r="AC267" s="79">
        <v>2</v>
      </c>
      <c r="AD267" s="79">
        <v>0</v>
      </c>
      <c r="AE267" s="79">
        <v>2</v>
      </c>
      <c r="AF267" s="79">
        <v>1</v>
      </c>
      <c r="AG267" s="79">
        <v>1</v>
      </c>
      <c r="AH267" s="79">
        <v>2</v>
      </c>
      <c r="AI267" s="79">
        <v>0</v>
      </c>
      <c r="AJ267" s="79">
        <v>2</v>
      </c>
      <c r="AK267" s="79">
        <v>1</v>
      </c>
      <c r="AL267" s="53">
        <v>2</v>
      </c>
      <c r="AM267" s="125"/>
      <c r="AN267" s="53">
        <v>0</v>
      </c>
      <c r="AO267" s="121" t="s">
        <v>161</v>
      </c>
      <c r="AP267" s="125"/>
      <c r="AQ267" s="53">
        <v>1</v>
      </c>
      <c r="AR267" s="125"/>
      <c r="AS267" s="19">
        <f>IF(AQ267="","",(SUM(AQ267,AN267)))</f>
        <v>1</v>
      </c>
      <c r="AT267" s="53">
        <v>5</v>
      </c>
      <c r="AU267" s="54">
        <v>4</v>
      </c>
      <c r="AV267" s="54">
        <v>5</v>
      </c>
      <c r="AW267" s="54">
        <v>5</v>
      </c>
      <c r="AX267" s="54">
        <v>7</v>
      </c>
      <c r="AY267" s="54">
        <v>5</v>
      </c>
      <c r="AZ267" s="54">
        <v>7</v>
      </c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9"/>
      <c r="BP267" s="79"/>
      <c r="BQ267" s="79"/>
      <c r="BR267" s="79"/>
      <c r="BS267" s="79"/>
    </row>
    <row r="268" spans="1:71" x14ac:dyDescent="0.2">
      <c r="A268" s="121" t="s">
        <v>162</v>
      </c>
      <c r="B268" s="187"/>
      <c r="C268" s="49">
        <v>32</v>
      </c>
      <c r="D268" s="188"/>
      <c r="E268" s="49">
        <v>61</v>
      </c>
      <c r="F268" s="49">
        <v>72</v>
      </c>
      <c r="G268" s="49">
        <v>107</v>
      </c>
      <c r="H268" s="49">
        <v>69</v>
      </c>
      <c r="I268" s="79">
        <v>64</v>
      </c>
      <c r="J268" s="49">
        <v>65</v>
      </c>
      <c r="K268" s="49">
        <v>46</v>
      </c>
      <c r="L268" s="49">
        <v>59</v>
      </c>
      <c r="M268" s="49">
        <v>67</v>
      </c>
      <c r="N268" s="49">
        <v>53</v>
      </c>
      <c r="O268" s="49">
        <v>65</v>
      </c>
      <c r="P268" s="49">
        <v>76</v>
      </c>
      <c r="Q268" s="188"/>
      <c r="R268" s="82">
        <v>74</v>
      </c>
      <c r="S268" s="76">
        <v>81</v>
      </c>
      <c r="T268" s="76">
        <v>116</v>
      </c>
      <c r="U268" s="79">
        <v>110</v>
      </c>
      <c r="V268" s="76">
        <v>134</v>
      </c>
      <c r="W268" s="76">
        <v>109</v>
      </c>
      <c r="X268" s="79">
        <v>91</v>
      </c>
      <c r="Y268" s="79">
        <v>111</v>
      </c>
      <c r="Z268" s="79">
        <v>93</v>
      </c>
      <c r="AA268" s="49">
        <v>103</v>
      </c>
      <c r="AB268" s="49">
        <v>96</v>
      </c>
      <c r="AC268" s="79">
        <v>121</v>
      </c>
      <c r="AD268" s="79">
        <v>108</v>
      </c>
      <c r="AE268" s="79">
        <v>109</v>
      </c>
      <c r="AF268" s="79">
        <v>115</v>
      </c>
      <c r="AG268" s="79">
        <v>89</v>
      </c>
      <c r="AH268" s="79">
        <v>114</v>
      </c>
      <c r="AI268" s="79">
        <v>123</v>
      </c>
      <c r="AJ268" s="79">
        <v>113</v>
      </c>
      <c r="AK268" s="79">
        <v>105</v>
      </c>
      <c r="AL268" s="53">
        <v>123</v>
      </c>
      <c r="AM268" s="125"/>
      <c r="AN268" s="53">
        <v>34</v>
      </c>
      <c r="AO268" s="121" t="s">
        <v>162</v>
      </c>
      <c r="AP268" s="125"/>
      <c r="AQ268" s="53">
        <v>79</v>
      </c>
      <c r="AR268" s="125"/>
      <c r="AS268" s="19">
        <f>IF(AQ268="","",(SUM(AQ268,AN268)))</f>
        <v>113</v>
      </c>
      <c r="AT268" s="53">
        <v>106</v>
      </c>
      <c r="AU268" s="54">
        <v>126</v>
      </c>
      <c r="AV268" s="54">
        <v>134</v>
      </c>
      <c r="AW268" s="54">
        <v>132</v>
      </c>
      <c r="AX268" s="54">
        <v>121</v>
      </c>
      <c r="AY268" s="54">
        <v>120</v>
      </c>
      <c r="AZ268" s="54">
        <v>127</v>
      </c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9"/>
      <c r="BP268" s="79"/>
      <c r="BQ268" s="79"/>
      <c r="BR268" s="79"/>
      <c r="BS268" s="79"/>
    </row>
    <row r="269" spans="1:71" x14ac:dyDescent="0.25">
      <c r="A269" s="182" t="s">
        <v>20</v>
      </c>
      <c r="B269" s="183"/>
      <c r="C269" s="56">
        <f>SUM(C266:C268)</f>
        <v>53</v>
      </c>
      <c r="D269" s="184"/>
      <c r="E269" s="56">
        <f t="shared" ref="E269:P269" si="110">SUM(E266:E268)</f>
        <v>88</v>
      </c>
      <c r="F269" s="56">
        <f t="shared" si="110"/>
        <v>98</v>
      </c>
      <c r="G269" s="56">
        <f t="shared" si="110"/>
        <v>148</v>
      </c>
      <c r="H269" s="56">
        <f t="shared" si="110"/>
        <v>94</v>
      </c>
      <c r="I269" s="56">
        <f t="shared" si="110"/>
        <v>89</v>
      </c>
      <c r="J269" s="56">
        <f t="shared" si="110"/>
        <v>90</v>
      </c>
      <c r="K269" s="56">
        <f t="shared" si="110"/>
        <v>65</v>
      </c>
      <c r="L269" s="56">
        <f t="shared" si="110"/>
        <v>80</v>
      </c>
      <c r="M269" s="56">
        <f t="shared" si="110"/>
        <v>93</v>
      </c>
      <c r="N269" s="56">
        <f t="shared" si="110"/>
        <v>74</v>
      </c>
      <c r="O269" s="56">
        <f t="shared" si="110"/>
        <v>82</v>
      </c>
      <c r="P269" s="56">
        <f t="shared" si="110"/>
        <v>97</v>
      </c>
      <c r="Q269" s="184"/>
      <c r="R269" s="56">
        <f t="shared" ref="R269:AL269" si="111">SUM(R266:R268)</f>
        <v>90</v>
      </c>
      <c r="S269" s="56">
        <f t="shared" si="111"/>
        <v>102</v>
      </c>
      <c r="T269" s="56">
        <f t="shared" si="111"/>
        <v>156</v>
      </c>
      <c r="U269" s="56">
        <f t="shared" si="111"/>
        <v>140</v>
      </c>
      <c r="V269" s="56">
        <f t="shared" si="111"/>
        <v>166</v>
      </c>
      <c r="W269" s="56">
        <f t="shared" si="111"/>
        <v>133</v>
      </c>
      <c r="X269" s="56">
        <f t="shared" si="111"/>
        <v>110</v>
      </c>
      <c r="Y269" s="56">
        <f t="shared" si="111"/>
        <v>141</v>
      </c>
      <c r="Z269" s="56">
        <f t="shared" si="111"/>
        <v>112</v>
      </c>
      <c r="AA269" s="56">
        <f t="shared" si="111"/>
        <v>129</v>
      </c>
      <c r="AB269" s="56">
        <f t="shared" si="111"/>
        <v>120</v>
      </c>
      <c r="AC269" s="56">
        <f t="shared" si="111"/>
        <v>147</v>
      </c>
      <c r="AD269" s="56">
        <f t="shared" si="111"/>
        <v>133</v>
      </c>
      <c r="AE269" s="56">
        <f t="shared" si="111"/>
        <v>134</v>
      </c>
      <c r="AF269" s="56">
        <f t="shared" si="111"/>
        <v>148</v>
      </c>
      <c r="AG269" s="56">
        <f t="shared" si="111"/>
        <v>109</v>
      </c>
      <c r="AH269" s="56">
        <f t="shared" si="111"/>
        <v>152</v>
      </c>
      <c r="AI269" s="56">
        <f t="shared" si="111"/>
        <v>155</v>
      </c>
      <c r="AJ269" s="56">
        <f t="shared" si="111"/>
        <v>128</v>
      </c>
      <c r="AK269" s="56">
        <f t="shared" si="111"/>
        <v>144</v>
      </c>
      <c r="AL269" s="56">
        <f t="shared" si="111"/>
        <v>155</v>
      </c>
      <c r="AM269" s="116"/>
      <c r="AN269" s="56">
        <f>SUM(AN266:AN268)</f>
        <v>44</v>
      </c>
      <c r="AO269" s="182" t="s">
        <v>20</v>
      </c>
      <c r="AP269" s="116"/>
      <c r="AQ269" s="56">
        <f>SUM(AQ266:AQ268)</f>
        <v>102</v>
      </c>
      <c r="AR269" s="116"/>
      <c r="AS269" s="56">
        <f t="shared" ref="AS269:BS269" si="112">SUM(AS266:AS268)</f>
        <v>146</v>
      </c>
      <c r="AT269" s="56">
        <f t="shared" si="112"/>
        <v>143</v>
      </c>
      <c r="AU269" s="56">
        <f t="shared" si="112"/>
        <v>178</v>
      </c>
      <c r="AV269" s="56">
        <f t="shared" si="112"/>
        <v>171</v>
      </c>
      <c r="AW269" s="56">
        <f t="shared" si="112"/>
        <v>181</v>
      </c>
      <c r="AX269" s="56">
        <f t="shared" si="112"/>
        <v>164</v>
      </c>
      <c r="AY269" s="56">
        <f t="shared" si="112"/>
        <v>169</v>
      </c>
      <c r="AZ269" s="56">
        <f t="shared" si="112"/>
        <v>177</v>
      </c>
      <c r="BA269" s="56">
        <f t="shared" si="112"/>
        <v>0</v>
      </c>
      <c r="BB269" s="56">
        <f t="shared" si="112"/>
        <v>0</v>
      </c>
      <c r="BC269" s="56">
        <f t="shared" si="112"/>
        <v>0</v>
      </c>
      <c r="BD269" s="56">
        <f t="shared" si="112"/>
        <v>0</v>
      </c>
      <c r="BE269" s="56">
        <f t="shared" si="112"/>
        <v>0</v>
      </c>
      <c r="BF269" s="56">
        <f t="shared" si="112"/>
        <v>0</v>
      </c>
      <c r="BG269" s="56">
        <f t="shared" si="112"/>
        <v>0</v>
      </c>
      <c r="BH269" s="56">
        <f t="shared" si="112"/>
        <v>0</v>
      </c>
      <c r="BI269" s="56">
        <f t="shared" si="112"/>
        <v>0</v>
      </c>
      <c r="BJ269" s="56">
        <f t="shared" si="112"/>
        <v>0</v>
      </c>
      <c r="BK269" s="56">
        <f t="shared" si="112"/>
        <v>0</v>
      </c>
      <c r="BL269" s="56">
        <f t="shared" si="112"/>
        <v>0</v>
      </c>
      <c r="BM269" s="56">
        <f t="shared" si="112"/>
        <v>0</v>
      </c>
      <c r="BN269" s="56">
        <f t="shared" si="112"/>
        <v>0</v>
      </c>
      <c r="BO269" s="56">
        <f t="shared" si="112"/>
        <v>0</v>
      </c>
      <c r="BP269" s="56">
        <f t="shared" si="112"/>
        <v>0</v>
      </c>
      <c r="BQ269" s="56">
        <f t="shared" si="112"/>
        <v>0</v>
      </c>
      <c r="BR269" s="56">
        <f t="shared" si="112"/>
        <v>0</v>
      </c>
      <c r="BS269" s="56">
        <f t="shared" si="112"/>
        <v>0</v>
      </c>
    </row>
    <row r="270" spans="1:71" s="209" customFormat="1" ht="15" x14ac:dyDescent="0.25">
      <c r="D270" s="210"/>
      <c r="O270" s="211"/>
      <c r="Q270" s="210"/>
      <c r="R270" s="211"/>
      <c r="S270" s="211"/>
      <c r="T270" s="211"/>
      <c r="V270" s="211"/>
      <c r="W270" s="211"/>
      <c r="Z270" s="211"/>
      <c r="AA270" s="211"/>
      <c r="AJ270" s="211"/>
      <c r="AM270" s="210"/>
      <c r="AP270" s="210"/>
      <c r="AR270" s="210"/>
    </row>
    <row r="271" spans="1:71" s="45" customFormat="1" x14ac:dyDescent="0.25">
      <c r="A271" s="87" t="s">
        <v>163</v>
      </c>
      <c r="B271" s="186"/>
      <c r="C271" s="44">
        <f>$C$10</f>
        <v>44531</v>
      </c>
      <c r="D271" s="186"/>
      <c r="E271" s="44" t="e">
        <f ca="1">$E$10</f>
        <v>#NAME?</v>
      </c>
      <c r="F271" s="44" t="e">
        <f ca="1">$F$10</f>
        <v>#NAME?</v>
      </c>
      <c r="G271" s="44" t="e">
        <f ca="1">$G$10</f>
        <v>#NAME?</v>
      </c>
      <c r="H271" s="44" t="e">
        <f ca="1">$H$10</f>
        <v>#NAME?</v>
      </c>
      <c r="I271" s="44" t="e">
        <f ca="1">$I$10</f>
        <v>#NAME?</v>
      </c>
      <c r="J271" s="44" t="e">
        <f ca="1">$J$10</f>
        <v>#NAME?</v>
      </c>
      <c r="K271" s="44" t="e">
        <f ca="1">$K$10</f>
        <v>#NAME?</v>
      </c>
      <c r="L271" s="44" t="e">
        <f ca="1">$L$10</f>
        <v>#NAME?</v>
      </c>
      <c r="M271" s="44" t="e">
        <f ca="1">$M$10</f>
        <v>#NAME?</v>
      </c>
      <c r="N271" s="44" t="e">
        <f ca="1">$N$10</f>
        <v>#NAME?</v>
      </c>
      <c r="O271" s="44" t="e">
        <f ca="1">$O$10</f>
        <v>#NAME?</v>
      </c>
      <c r="P271" s="44" t="e">
        <f ca="1">$P$10</f>
        <v>#NAME?</v>
      </c>
      <c r="Q271" s="186"/>
      <c r="R271" s="44" t="e">
        <f t="shared" ref="R271:AK271" ca="1" si="113">R10</f>
        <v>#NAME?</v>
      </c>
      <c r="S271" s="44" t="e">
        <f t="shared" ca="1" si="113"/>
        <v>#NAME?</v>
      </c>
      <c r="T271" s="44" t="e">
        <f t="shared" ca="1" si="113"/>
        <v>#NAME?</v>
      </c>
      <c r="U271" s="44" t="e">
        <f t="shared" ca="1" si="113"/>
        <v>#NAME?</v>
      </c>
      <c r="V271" s="44" t="e">
        <f t="shared" ca="1" si="113"/>
        <v>#NAME?</v>
      </c>
      <c r="W271" s="44" t="e">
        <f t="shared" ca="1" si="113"/>
        <v>#NAME?</v>
      </c>
      <c r="X271" s="44" t="e">
        <f t="shared" ca="1" si="113"/>
        <v>#NAME?</v>
      </c>
      <c r="Y271" s="44" t="e">
        <f t="shared" ca="1" si="113"/>
        <v>#NAME?</v>
      </c>
      <c r="Z271" s="44" t="e">
        <f t="shared" ca="1" si="113"/>
        <v>#NAME?</v>
      </c>
      <c r="AA271" s="44" t="e">
        <f t="shared" ca="1" si="113"/>
        <v>#NAME?</v>
      </c>
      <c r="AB271" s="44" t="e">
        <f t="shared" ca="1" si="113"/>
        <v>#NAME?</v>
      </c>
      <c r="AC271" s="44" t="e">
        <f t="shared" ca="1" si="113"/>
        <v>#NAME?</v>
      </c>
      <c r="AD271" s="44" t="e">
        <f t="shared" ca="1" si="113"/>
        <v>#NAME?</v>
      </c>
      <c r="AE271" s="44" t="e">
        <f t="shared" ca="1" si="113"/>
        <v>#NAME?</v>
      </c>
      <c r="AF271" s="44" t="e">
        <f t="shared" ca="1" si="113"/>
        <v>#NAME?</v>
      </c>
      <c r="AG271" s="44" t="e">
        <f t="shared" ca="1" si="113"/>
        <v>#NAME?</v>
      </c>
      <c r="AH271" s="44" t="e">
        <f t="shared" ca="1" si="113"/>
        <v>#NAME?</v>
      </c>
      <c r="AI271" s="44" t="e">
        <f t="shared" ca="1" si="113"/>
        <v>#NAME?</v>
      </c>
      <c r="AJ271" s="44" t="e">
        <f t="shared" ca="1" si="113"/>
        <v>#NAME?</v>
      </c>
      <c r="AK271" s="44" t="e">
        <f t="shared" ca="1" si="113"/>
        <v>#NAME?</v>
      </c>
      <c r="AL271" s="44" t="e">
        <f ca="1">AL$10</f>
        <v>#NAME?</v>
      </c>
      <c r="AM271" s="89"/>
      <c r="AN271" s="44" t="str">
        <f>AN$10</f>
        <v>1-10-out-24</v>
      </c>
      <c r="AO271" s="87" t="s">
        <v>164</v>
      </c>
      <c r="AP271" s="89"/>
      <c r="AQ271" s="44" t="str">
        <f>AQ$10</f>
        <v>11-31-out-24</v>
      </c>
      <c r="AR271" s="89"/>
      <c r="AS271" s="44" t="e">
        <f ca="1">AS$10</f>
        <v>#NAME?</v>
      </c>
      <c r="AT271" s="44" t="e">
        <f t="shared" ref="AT271:BS271" ca="1" si="114">AT10</f>
        <v>#NAME?</v>
      </c>
      <c r="AU271" s="44" t="e">
        <f t="shared" ca="1" si="114"/>
        <v>#NAME?</v>
      </c>
      <c r="AV271" s="44" t="e">
        <f t="shared" ca="1" si="114"/>
        <v>#NAME?</v>
      </c>
      <c r="AW271" s="44" t="e">
        <f t="shared" ca="1" si="114"/>
        <v>#NAME?</v>
      </c>
      <c r="AX271" s="44" t="e">
        <f t="shared" ca="1" si="114"/>
        <v>#NAME?</v>
      </c>
      <c r="AY271" s="44" t="e">
        <f ca="1">AY$10</f>
        <v>#NAME?</v>
      </c>
      <c r="AZ271" s="44" t="e">
        <f t="shared" ca="1" si="114"/>
        <v>#NAME?</v>
      </c>
      <c r="BA271" s="44" t="e">
        <f t="shared" ca="1" si="114"/>
        <v>#NAME?</v>
      </c>
      <c r="BB271" s="44" t="e">
        <f t="shared" ca="1" si="114"/>
        <v>#NAME?</v>
      </c>
      <c r="BC271" s="44" t="e">
        <f t="shared" ca="1" si="114"/>
        <v>#NAME?</v>
      </c>
      <c r="BD271" s="44" t="e">
        <f t="shared" ca="1" si="114"/>
        <v>#NAME?</v>
      </c>
      <c r="BE271" s="44" t="e">
        <f t="shared" ca="1" si="114"/>
        <v>#NAME?</v>
      </c>
      <c r="BF271" s="44" t="e">
        <f t="shared" ca="1" si="114"/>
        <v>#NAME?</v>
      </c>
      <c r="BG271" s="44" t="e">
        <f t="shared" ca="1" si="114"/>
        <v>#NAME?</v>
      </c>
      <c r="BH271" s="44" t="e">
        <f t="shared" ca="1" si="114"/>
        <v>#NAME?</v>
      </c>
      <c r="BI271" s="44" t="e">
        <f t="shared" ca="1" si="114"/>
        <v>#NAME?</v>
      </c>
      <c r="BJ271" s="44" t="e">
        <f t="shared" ca="1" si="114"/>
        <v>#NAME?</v>
      </c>
      <c r="BK271" s="44" t="e">
        <f t="shared" ca="1" si="114"/>
        <v>#NAME?</v>
      </c>
      <c r="BL271" s="44" t="e">
        <f t="shared" ca="1" si="114"/>
        <v>#NAME?</v>
      </c>
      <c r="BM271" s="44" t="e">
        <f t="shared" ca="1" si="114"/>
        <v>#NAME?</v>
      </c>
      <c r="BN271" s="44" t="e">
        <f t="shared" ca="1" si="114"/>
        <v>#NAME?</v>
      </c>
      <c r="BO271" s="44" t="e">
        <f t="shared" ca="1" si="114"/>
        <v>#NAME?</v>
      </c>
      <c r="BP271" s="44" t="e">
        <f t="shared" ca="1" si="114"/>
        <v>#NAME?</v>
      </c>
      <c r="BQ271" s="44" t="e">
        <f t="shared" ca="1" si="114"/>
        <v>#NAME?</v>
      </c>
      <c r="BR271" s="44" t="e">
        <f t="shared" ca="1" si="114"/>
        <v>#NAME?</v>
      </c>
      <c r="BS271" s="44" t="e">
        <f t="shared" ca="1" si="114"/>
        <v>#NAME?</v>
      </c>
    </row>
    <row r="272" spans="1:71" x14ac:dyDescent="0.2">
      <c r="A272" s="121" t="s">
        <v>160</v>
      </c>
      <c r="B272" s="187"/>
      <c r="C272" s="49">
        <v>0</v>
      </c>
      <c r="D272" s="188"/>
      <c r="E272" s="49">
        <v>2</v>
      </c>
      <c r="F272" s="49">
        <v>11</v>
      </c>
      <c r="G272" s="49">
        <v>4</v>
      </c>
      <c r="H272" s="49">
        <v>0</v>
      </c>
      <c r="I272" s="98">
        <v>0</v>
      </c>
      <c r="J272" s="49">
        <v>8</v>
      </c>
      <c r="K272" s="49">
        <v>17</v>
      </c>
      <c r="L272" s="49">
        <v>1</v>
      </c>
      <c r="M272" s="49">
        <v>0</v>
      </c>
      <c r="N272" s="49">
        <v>0</v>
      </c>
      <c r="O272" s="49">
        <v>0</v>
      </c>
      <c r="P272" s="49">
        <v>0</v>
      </c>
      <c r="Q272" s="188"/>
      <c r="R272" s="77">
        <v>0</v>
      </c>
      <c r="S272" s="76">
        <v>0</v>
      </c>
      <c r="T272" s="49">
        <v>0</v>
      </c>
      <c r="U272" s="49">
        <v>0</v>
      </c>
      <c r="V272" s="49">
        <v>0</v>
      </c>
      <c r="W272" s="49">
        <v>0</v>
      </c>
      <c r="X272" s="49">
        <v>0</v>
      </c>
      <c r="Y272" s="49">
        <v>0</v>
      </c>
      <c r="Z272" s="49">
        <v>0</v>
      </c>
      <c r="AA272" s="49">
        <v>0</v>
      </c>
      <c r="AB272" s="49">
        <v>0</v>
      </c>
      <c r="AC272" s="49">
        <v>0</v>
      </c>
      <c r="AD272" s="76">
        <v>0</v>
      </c>
      <c r="AE272" s="49">
        <v>0</v>
      </c>
      <c r="AF272" s="49">
        <v>0</v>
      </c>
      <c r="AG272" s="49">
        <v>0</v>
      </c>
      <c r="AH272" s="49">
        <v>0</v>
      </c>
      <c r="AI272" s="49">
        <v>0</v>
      </c>
      <c r="AJ272" s="49">
        <v>0</v>
      </c>
      <c r="AK272" s="49">
        <v>0</v>
      </c>
      <c r="AL272" s="49">
        <v>0</v>
      </c>
      <c r="AM272" s="125"/>
      <c r="AN272" s="49">
        <v>0</v>
      </c>
      <c r="AO272" s="121" t="s">
        <v>160</v>
      </c>
      <c r="AP272" s="125"/>
      <c r="AQ272" s="49">
        <v>0</v>
      </c>
      <c r="AR272" s="125"/>
      <c r="AS272" s="19">
        <f>IF(AQ272="","",(SUM(AQ272,AN272)))</f>
        <v>0</v>
      </c>
      <c r="AT272" s="49">
        <v>0</v>
      </c>
      <c r="AU272" s="49">
        <v>0</v>
      </c>
      <c r="AV272" s="49">
        <v>0</v>
      </c>
      <c r="AW272" s="50">
        <v>0</v>
      </c>
      <c r="AX272" s="49">
        <v>0</v>
      </c>
      <c r="AY272" s="49">
        <v>0</v>
      </c>
      <c r="AZ272" s="49">
        <v>0</v>
      </c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</row>
    <row r="273" spans="1:71" x14ac:dyDescent="0.2">
      <c r="A273" s="121" t="s">
        <v>161</v>
      </c>
      <c r="B273" s="187"/>
      <c r="C273" s="49">
        <v>0</v>
      </c>
      <c r="D273" s="188"/>
      <c r="E273" s="49">
        <v>0</v>
      </c>
      <c r="F273" s="49">
        <v>0</v>
      </c>
      <c r="G273" s="49">
        <v>0</v>
      </c>
      <c r="H273" s="49">
        <v>0</v>
      </c>
      <c r="I273" s="79">
        <v>0</v>
      </c>
      <c r="J273" s="49">
        <v>0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0</v>
      </c>
      <c r="Q273" s="188"/>
      <c r="R273" s="77">
        <v>0</v>
      </c>
      <c r="S273" s="76">
        <v>0</v>
      </c>
      <c r="T273" s="49">
        <v>0</v>
      </c>
      <c r="U273" s="49">
        <v>0</v>
      </c>
      <c r="V273" s="49">
        <v>0</v>
      </c>
      <c r="W273" s="49">
        <v>0</v>
      </c>
      <c r="X273" s="49">
        <v>0</v>
      </c>
      <c r="Y273" s="49">
        <v>0</v>
      </c>
      <c r="Z273" s="49">
        <v>0</v>
      </c>
      <c r="AA273" s="49">
        <v>0</v>
      </c>
      <c r="AB273" s="49">
        <v>0</v>
      </c>
      <c r="AC273" s="49">
        <v>0</v>
      </c>
      <c r="AD273" s="79">
        <v>0</v>
      </c>
      <c r="AE273" s="49">
        <v>0</v>
      </c>
      <c r="AF273" s="49">
        <v>0</v>
      </c>
      <c r="AG273" s="49">
        <v>0</v>
      </c>
      <c r="AH273" s="49">
        <v>0</v>
      </c>
      <c r="AI273" s="49">
        <v>0</v>
      </c>
      <c r="AJ273" s="49">
        <v>0</v>
      </c>
      <c r="AK273" s="49">
        <v>0</v>
      </c>
      <c r="AL273" s="49">
        <v>0</v>
      </c>
      <c r="AM273" s="125"/>
      <c r="AN273" s="49">
        <v>0</v>
      </c>
      <c r="AO273" s="121" t="s">
        <v>161</v>
      </c>
      <c r="AP273" s="125"/>
      <c r="AQ273" s="49">
        <v>0</v>
      </c>
      <c r="AR273" s="125"/>
      <c r="AS273" s="19">
        <f>IF(AQ273="","",(SUM(AQ273,AN273)))</f>
        <v>0</v>
      </c>
      <c r="AT273" s="49">
        <v>0</v>
      </c>
      <c r="AU273" s="49">
        <v>0</v>
      </c>
      <c r="AV273" s="49">
        <v>0</v>
      </c>
      <c r="AW273" s="54">
        <v>0</v>
      </c>
      <c r="AX273" s="49">
        <v>0</v>
      </c>
      <c r="AY273" s="49">
        <v>0</v>
      </c>
      <c r="AZ273" s="49">
        <v>0</v>
      </c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</row>
    <row r="274" spans="1:71" x14ac:dyDescent="0.2">
      <c r="A274" s="121" t="s">
        <v>162</v>
      </c>
      <c r="B274" s="187"/>
      <c r="C274" s="49">
        <v>0</v>
      </c>
      <c r="D274" s="188"/>
      <c r="E274" s="49">
        <v>6</v>
      </c>
      <c r="F274" s="49">
        <v>63</v>
      </c>
      <c r="G274" s="49">
        <v>30</v>
      </c>
      <c r="H274" s="49">
        <v>0</v>
      </c>
      <c r="I274" s="79">
        <v>0</v>
      </c>
      <c r="J274" s="49">
        <v>37</v>
      </c>
      <c r="K274" s="49">
        <v>30</v>
      </c>
      <c r="L274" s="49">
        <v>8</v>
      </c>
      <c r="M274" s="49">
        <v>0</v>
      </c>
      <c r="N274" s="49">
        <v>0</v>
      </c>
      <c r="O274" s="49">
        <v>0</v>
      </c>
      <c r="P274" s="49">
        <v>0</v>
      </c>
      <c r="Q274" s="188"/>
      <c r="R274" s="77">
        <v>0</v>
      </c>
      <c r="S274" s="76">
        <v>0</v>
      </c>
      <c r="T274" s="49">
        <v>0</v>
      </c>
      <c r="U274" s="49">
        <v>0</v>
      </c>
      <c r="V274" s="49">
        <v>0</v>
      </c>
      <c r="W274" s="49">
        <v>0</v>
      </c>
      <c r="X274" s="49">
        <v>0</v>
      </c>
      <c r="Y274" s="49">
        <v>0</v>
      </c>
      <c r="Z274" s="49">
        <v>0</v>
      </c>
      <c r="AA274" s="49">
        <v>0</v>
      </c>
      <c r="AB274" s="49">
        <v>0</v>
      </c>
      <c r="AC274" s="49">
        <v>0</v>
      </c>
      <c r="AD274" s="79">
        <v>0</v>
      </c>
      <c r="AE274" s="49">
        <v>0</v>
      </c>
      <c r="AF274" s="49">
        <v>0</v>
      </c>
      <c r="AG274" s="49">
        <v>0</v>
      </c>
      <c r="AH274" s="49">
        <v>0</v>
      </c>
      <c r="AI274" s="49">
        <v>0</v>
      </c>
      <c r="AJ274" s="49">
        <v>0</v>
      </c>
      <c r="AK274" s="49">
        <v>0</v>
      </c>
      <c r="AL274" s="49">
        <v>0</v>
      </c>
      <c r="AM274" s="125"/>
      <c r="AN274" s="49">
        <v>0</v>
      </c>
      <c r="AO274" s="121" t="s">
        <v>162</v>
      </c>
      <c r="AP274" s="125"/>
      <c r="AQ274" s="49">
        <v>0</v>
      </c>
      <c r="AR274" s="125"/>
      <c r="AS274" s="19">
        <f>IF(AQ274="","",(SUM(AQ274,AN274)))</f>
        <v>0</v>
      </c>
      <c r="AT274" s="49">
        <v>0</v>
      </c>
      <c r="AU274" s="49">
        <v>0</v>
      </c>
      <c r="AV274" s="49">
        <v>0</v>
      </c>
      <c r="AW274" s="54">
        <v>0</v>
      </c>
      <c r="AX274" s="49">
        <v>0</v>
      </c>
      <c r="AY274" s="49">
        <v>0</v>
      </c>
      <c r="AZ274" s="49">
        <v>0</v>
      </c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</row>
    <row r="275" spans="1:71" x14ac:dyDescent="0.25">
      <c r="A275" s="182" t="s">
        <v>20</v>
      </c>
      <c r="B275" s="183"/>
      <c r="C275" s="56">
        <f>SUM(C272:C274)</f>
        <v>0</v>
      </c>
      <c r="D275" s="184"/>
      <c r="E275" s="56">
        <f t="shared" ref="E275:P275" si="115">SUM(E272:E274)</f>
        <v>8</v>
      </c>
      <c r="F275" s="56">
        <f t="shared" si="115"/>
        <v>74</v>
      </c>
      <c r="G275" s="56">
        <f t="shared" si="115"/>
        <v>34</v>
      </c>
      <c r="H275" s="56">
        <f t="shared" si="115"/>
        <v>0</v>
      </c>
      <c r="I275" s="56">
        <f t="shared" si="115"/>
        <v>0</v>
      </c>
      <c r="J275" s="56">
        <f t="shared" si="115"/>
        <v>45</v>
      </c>
      <c r="K275" s="56">
        <f t="shared" si="115"/>
        <v>47</v>
      </c>
      <c r="L275" s="56">
        <f t="shared" si="115"/>
        <v>9</v>
      </c>
      <c r="M275" s="56">
        <f t="shared" si="115"/>
        <v>0</v>
      </c>
      <c r="N275" s="56">
        <f t="shared" si="115"/>
        <v>0</v>
      </c>
      <c r="O275" s="56">
        <f t="shared" si="115"/>
        <v>0</v>
      </c>
      <c r="P275" s="56">
        <f t="shared" si="115"/>
        <v>0</v>
      </c>
      <c r="Q275" s="184"/>
      <c r="R275" s="56">
        <f t="shared" ref="R275:AL275" si="116">SUM(R272:R274)</f>
        <v>0</v>
      </c>
      <c r="S275" s="56">
        <f t="shared" si="116"/>
        <v>0</v>
      </c>
      <c r="T275" s="56">
        <f t="shared" si="116"/>
        <v>0</v>
      </c>
      <c r="U275" s="56">
        <f t="shared" si="116"/>
        <v>0</v>
      </c>
      <c r="V275" s="56">
        <f t="shared" si="116"/>
        <v>0</v>
      </c>
      <c r="W275" s="56">
        <f t="shared" si="116"/>
        <v>0</v>
      </c>
      <c r="X275" s="56">
        <f t="shared" si="116"/>
        <v>0</v>
      </c>
      <c r="Y275" s="56">
        <f t="shared" si="116"/>
        <v>0</v>
      </c>
      <c r="Z275" s="56">
        <f t="shared" si="116"/>
        <v>0</v>
      </c>
      <c r="AA275" s="56">
        <f t="shared" si="116"/>
        <v>0</v>
      </c>
      <c r="AB275" s="56">
        <f t="shared" si="116"/>
        <v>0</v>
      </c>
      <c r="AC275" s="56">
        <f t="shared" si="116"/>
        <v>0</v>
      </c>
      <c r="AD275" s="56">
        <f t="shared" si="116"/>
        <v>0</v>
      </c>
      <c r="AE275" s="56">
        <f t="shared" si="116"/>
        <v>0</v>
      </c>
      <c r="AF275" s="56">
        <f t="shared" si="116"/>
        <v>0</v>
      </c>
      <c r="AG275" s="56">
        <f t="shared" si="116"/>
        <v>0</v>
      </c>
      <c r="AH275" s="56">
        <f t="shared" si="116"/>
        <v>0</v>
      </c>
      <c r="AI275" s="56">
        <f t="shared" si="116"/>
        <v>0</v>
      </c>
      <c r="AJ275" s="56">
        <f t="shared" si="116"/>
        <v>0</v>
      </c>
      <c r="AK275" s="56">
        <f t="shared" si="116"/>
        <v>0</v>
      </c>
      <c r="AL275" s="56">
        <f t="shared" si="116"/>
        <v>0</v>
      </c>
      <c r="AM275" s="116"/>
      <c r="AN275" s="56">
        <f>SUM(AN272:AN274)</f>
        <v>0</v>
      </c>
      <c r="AO275" s="182" t="s">
        <v>20</v>
      </c>
      <c r="AP275" s="116"/>
      <c r="AQ275" s="56">
        <f>SUM(AQ272:AQ274)</f>
        <v>0</v>
      </c>
      <c r="AR275" s="116"/>
      <c r="AS275" s="56">
        <f t="shared" ref="AS275:BS275" si="117">SUM(AS272:AS274)</f>
        <v>0</v>
      </c>
      <c r="AT275" s="56">
        <f t="shared" si="117"/>
        <v>0</v>
      </c>
      <c r="AU275" s="56">
        <f t="shared" si="117"/>
        <v>0</v>
      </c>
      <c r="AV275" s="56">
        <f t="shared" si="117"/>
        <v>0</v>
      </c>
      <c r="AW275" s="56">
        <f t="shared" si="117"/>
        <v>0</v>
      </c>
      <c r="AX275" s="56">
        <f t="shared" si="117"/>
        <v>0</v>
      </c>
      <c r="AY275" s="56">
        <f t="shared" si="117"/>
        <v>0</v>
      </c>
      <c r="AZ275" s="56">
        <f t="shared" si="117"/>
        <v>0</v>
      </c>
      <c r="BA275" s="56">
        <f t="shared" si="117"/>
        <v>0</v>
      </c>
      <c r="BB275" s="56">
        <f t="shared" si="117"/>
        <v>0</v>
      </c>
      <c r="BC275" s="56">
        <f t="shared" si="117"/>
        <v>0</v>
      </c>
      <c r="BD275" s="56">
        <f t="shared" si="117"/>
        <v>0</v>
      </c>
      <c r="BE275" s="56">
        <f t="shared" si="117"/>
        <v>0</v>
      </c>
      <c r="BF275" s="56">
        <f t="shared" si="117"/>
        <v>0</v>
      </c>
      <c r="BG275" s="56">
        <f t="shared" si="117"/>
        <v>0</v>
      </c>
      <c r="BH275" s="56">
        <f t="shared" si="117"/>
        <v>0</v>
      </c>
      <c r="BI275" s="56">
        <f t="shared" si="117"/>
        <v>0</v>
      </c>
      <c r="BJ275" s="56">
        <f t="shared" si="117"/>
        <v>0</v>
      </c>
      <c r="BK275" s="56">
        <f t="shared" si="117"/>
        <v>0</v>
      </c>
      <c r="BL275" s="56">
        <f t="shared" si="117"/>
        <v>0</v>
      </c>
      <c r="BM275" s="56">
        <f t="shared" si="117"/>
        <v>0</v>
      </c>
      <c r="BN275" s="56">
        <f t="shared" si="117"/>
        <v>0</v>
      </c>
      <c r="BO275" s="56">
        <f t="shared" si="117"/>
        <v>0</v>
      </c>
      <c r="BP275" s="56">
        <f t="shared" si="117"/>
        <v>0</v>
      </c>
      <c r="BQ275" s="56">
        <f t="shared" si="117"/>
        <v>0</v>
      </c>
      <c r="BR275" s="56">
        <f t="shared" si="117"/>
        <v>0</v>
      </c>
      <c r="BS275" s="56">
        <f t="shared" si="117"/>
        <v>0</v>
      </c>
    </row>
    <row r="276" spans="1:71" s="209" customFormat="1" ht="15" x14ac:dyDescent="0.25">
      <c r="D276" s="210"/>
      <c r="O276" s="211"/>
      <c r="Q276" s="210"/>
      <c r="R276" s="211"/>
      <c r="S276" s="211"/>
      <c r="T276" s="211"/>
      <c r="V276" s="211"/>
      <c r="W276" s="211"/>
      <c r="Z276" s="211"/>
      <c r="AA276" s="211"/>
      <c r="AJ276" s="211"/>
      <c r="AM276" s="210"/>
      <c r="AP276" s="210"/>
      <c r="AR276" s="210"/>
    </row>
    <row r="277" spans="1:71" s="45" customFormat="1" x14ac:dyDescent="0.25">
      <c r="A277" s="87" t="s">
        <v>165</v>
      </c>
      <c r="B277" s="186"/>
      <c r="C277" s="44">
        <f>$C$10</f>
        <v>44531</v>
      </c>
      <c r="D277" s="186"/>
      <c r="E277" s="44" t="e">
        <f ca="1">$E$10</f>
        <v>#NAME?</v>
      </c>
      <c r="F277" s="44" t="e">
        <f ca="1">$F$10</f>
        <v>#NAME?</v>
      </c>
      <c r="G277" s="44" t="e">
        <f ca="1">$G$10</f>
        <v>#NAME?</v>
      </c>
      <c r="H277" s="44" t="e">
        <f ca="1">$H$10</f>
        <v>#NAME?</v>
      </c>
      <c r="I277" s="44" t="e">
        <f ca="1">$I$10</f>
        <v>#NAME?</v>
      </c>
      <c r="J277" s="44" t="e">
        <f ca="1">$J$10</f>
        <v>#NAME?</v>
      </c>
      <c r="K277" s="44" t="e">
        <f ca="1">$K$10</f>
        <v>#NAME?</v>
      </c>
      <c r="L277" s="44" t="e">
        <f ca="1">$L$10</f>
        <v>#NAME?</v>
      </c>
      <c r="M277" s="44" t="e">
        <f ca="1">$M$10</f>
        <v>#NAME?</v>
      </c>
      <c r="N277" s="44" t="e">
        <f ca="1">$N$10</f>
        <v>#NAME?</v>
      </c>
      <c r="O277" s="44" t="e">
        <f ca="1">$O$10</f>
        <v>#NAME?</v>
      </c>
      <c r="P277" s="44" t="e">
        <f ca="1">$P$10</f>
        <v>#NAME?</v>
      </c>
      <c r="Q277" s="186"/>
      <c r="R277" s="44" t="e">
        <f t="shared" ref="R277:AK277" ca="1" si="118">R10</f>
        <v>#NAME?</v>
      </c>
      <c r="S277" s="44" t="e">
        <f t="shared" ca="1" si="118"/>
        <v>#NAME?</v>
      </c>
      <c r="T277" s="44" t="e">
        <f t="shared" ca="1" si="118"/>
        <v>#NAME?</v>
      </c>
      <c r="U277" s="44" t="e">
        <f t="shared" ca="1" si="118"/>
        <v>#NAME?</v>
      </c>
      <c r="V277" s="44" t="e">
        <f t="shared" ca="1" si="118"/>
        <v>#NAME?</v>
      </c>
      <c r="W277" s="44" t="e">
        <f t="shared" ca="1" si="118"/>
        <v>#NAME?</v>
      </c>
      <c r="X277" s="44" t="e">
        <f t="shared" ca="1" si="118"/>
        <v>#NAME?</v>
      </c>
      <c r="Y277" s="44" t="e">
        <f t="shared" ca="1" si="118"/>
        <v>#NAME?</v>
      </c>
      <c r="Z277" s="44" t="e">
        <f t="shared" ca="1" si="118"/>
        <v>#NAME?</v>
      </c>
      <c r="AA277" s="44" t="e">
        <f t="shared" ca="1" si="118"/>
        <v>#NAME?</v>
      </c>
      <c r="AB277" s="44" t="e">
        <f t="shared" ca="1" si="118"/>
        <v>#NAME?</v>
      </c>
      <c r="AC277" s="44" t="e">
        <f t="shared" ca="1" si="118"/>
        <v>#NAME?</v>
      </c>
      <c r="AD277" s="44" t="e">
        <f t="shared" ca="1" si="118"/>
        <v>#NAME?</v>
      </c>
      <c r="AE277" s="44" t="e">
        <f t="shared" ca="1" si="118"/>
        <v>#NAME?</v>
      </c>
      <c r="AF277" s="44" t="e">
        <f t="shared" ca="1" si="118"/>
        <v>#NAME?</v>
      </c>
      <c r="AG277" s="44" t="e">
        <f t="shared" ca="1" si="118"/>
        <v>#NAME?</v>
      </c>
      <c r="AH277" s="44" t="e">
        <f t="shared" ca="1" si="118"/>
        <v>#NAME?</v>
      </c>
      <c r="AI277" s="44" t="e">
        <f t="shared" ca="1" si="118"/>
        <v>#NAME?</v>
      </c>
      <c r="AJ277" s="44" t="e">
        <f t="shared" ca="1" si="118"/>
        <v>#NAME?</v>
      </c>
      <c r="AK277" s="44" t="e">
        <f t="shared" ca="1" si="118"/>
        <v>#NAME?</v>
      </c>
      <c r="AL277" s="44" t="e">
        <f ca="1">AL$10</f>
        <v>#NAME?</v>
      </c>
      <c r="AM277" s="89"/>
      <c r="AN277" s="44" t="str">
        <f>AN$10</f>
        <v>1-10-out-24</v>
      </c>
      <c r="AO277" s="87" t="s">
        <v>166</v>
      </c>
      <c r="AP277" s="89"/>
      <c r="AQ277" s="44" t="str">
        <f>AQ$10</f>
        <v>11-31-out-24</v>
      </c>
      <c r="AR277" s="89"/>
      <c r="AS277" s="44" t="e">
        <f ca="1">AS$10</f>
        <v>#NAME?</v>
      </c>
      <c r="AT277" s="44" t="e">
        <f t="shared" ref="AT277:BS277" ca="1" si="119">AT10</f>
        <v>#NAME?</v>
      </c>
      <c r="AU277" s="44" t="e">
        <f t="shared" ca="1" si="119"/>
        <v>#NAME?</v>
      </c>
      <c r="AV277" s="44" t="e">
        <f t="shared" ca="1" si="119"/>
        <v>#NAME?</v>
      </c>
      <c r="AW277" s="44" t="e">
        <f t="shared" ca="1" si="119"/>
        <v>#NAME?</v>
      </c>
      <c r="AX277" s="44" t="e">
        <f t="shared" ca="1" si="119"/>
        <v>#NAME?</v>
      </c>
      <c r="AY277" s="44" t="e">
        <f ca="1">AY$10</f>
        <v>#NAME?</v>
      </c>
      <c r="AZ277" s="44" t="e">
        <f t="shared" ca="1" si="119"/>
        <v>#NAME?</v>
      </c>
      <c r="BA277" s="44" t="e">
        <f t="shared" ca="1" si="119"/>
        <v>#NAME?</v>
      </c>
      <c r="BB277" s="44" t="e">
        <f t="shared" ca="1" si="119"/>
        <v>#NAME?</v>
      </c>
      <c r="BC277" s="44" t="e">
        <f t="shared" ca="1" si="119"/>
        <v>#NAME?</v>
      </c>
      <c r="BD277" s="44" t="e">
        <f t="shared" ca="1" si="119"/>
        <v>#NAME?</v>
      </c>
      <c r="BE277" s="44" t="e">
        <f t="shared" ca="1" si="119"/>
        <v>#NAME?</v>
      </c>
      <c r="BF277" s="44" t="e">
        <f t="shared" ca="1" si="119"/>
        <v>#NAME?</v>
      </c>
      <c r="BG277" s="44" t="e">
        <f t="shared" ca="1" si="119"/>
        <v>#NAME?</v>
      </c>
      <c r="BH277" s="44" t="e">
        <f t="shared" ca="1" si="119"/>
        <v>#NAME?</v>
      </c>
      <c r="BI277" s="44" t="e">
        <f t="shared" ca="1" si="119"/>
        <v>#NAME?</v>
      </c>
      <c r="BJ277" s="44" t="e">
        <f t="shared" ca="1" si="119"/>
        <v>#NAME?</v>
      </c>
      <c r="BK277" s="44" t="e">
        <f t="shared" ca="1" si="119"/>
        <v>#NAME?</v>
      </c>
      <c r="BL277" s="44" t="e">
        <f t="shared" ca="1" si="119"/>
        <v>#NAME?</v>
      </c>
      <c r="BM277" s="44" t="e">
        <f t="shared" ca="1" si="119"/>
        <v>#NAME?</v>
      </c>
      <c r="BN277" s="44" t="e">
        <f t="shared" ca="1" si="119"/>
        <v>#NAME?</v>
      </c>
      <c r="BO277" s="44" t="e">
        <f t="shared" ca="1" si="119"/>
        <v>#NAME?</v>
      </c>
      <c r="BP277" s="44" t="e">
        <f t="shared" ca="1" si="119"/>
        <v>#NAME?</v>
      </c>
      <c r="BQ277" s="44" t="e">
        <f t="shared" ca="1" si="119"/>
        <v>#NAME?</v>
      </c>
      <c r="BR277" s="44" t="e">
        <f t="shared" ca="1" si="119"/>
        <v>#NAME?</v>
      </c>
      <c r="BS277" s="44" t="e">
        <f t="shared" ca="1" si="119"/>
        <v>#NAME?</v>
      </c>
    </row>
    <row r="278" spans="1:71" x14ac:dyDescent="0.2">
      <c r="A278" s="121" t="s">
        <v>160</v>
      </c>
      <c r="B278" s="187"/>
      <c r="C278" s="49">
        <v>0</v>
      </c>
      <c r="D278" s="188"/>
      <c r="E278" s="49">
        <v>0</v>
      </c>
      <c r="F278" s="49">
        <v>0</v>
      </c>
      <c r="G278" s="49">
        <v>0</v>
      </c>
      <c r="H278" s="49">
        <v>1</v>
      </c>
      <c r="I278" s="98">
        <v>5</v>
      </c>
      <c r="J278" s="49">
        <v>5</v>
      </c>
      <c r="K278" s="49">
        <v>3</v>
      </c>
      <c r="L278" s="49">
        <v>3</v>
      </c>
      <c r="M278" s="49">
        <v>4</v>
      </c>
      <c r="N278" s="49">
        <v>5</v>
      </c>
      <c r="O278" s="49">
        <v>3</v>
      </c>
      <c r="P278" s="49">
        <v>1</v>
      </c>
      <c r="Q278" s="188"/>
      <c r="R278" s="82">
        <v>1</v>
      </c>
      <c r="S278" s="76">
        <v>3</v>
      </c>
      <c r="T278" s="76">
        <v>5</v>
      </c>
      <c r="U278" s="76">
        <v>0</v>
      </c>
      <c r="V278" s="76">
        <v>6</v>
      </c>
      <c r="W278" s="76">
        <v>3</v>
      </c>
      <c r="X278" s="76">
        <v>2</v>
      </c>
      <c r="Y278" s="76">
        <v>2</v>
      </c>
      <c r="Z278" s="76">
        <v>1</v>
      </c>
      <c r="AA278" s="49">
        <v>4</v>
      </c>
      <c r="AB278" s="49">
        <v>3</v>
      </c>
      <c r="AC278" s="76">
        <v>7</v>
      </c>
      <c r="AD278" s="76">
        <v>5</v>
      </c>
      <c r="AE278" s="76">
        <v>4</v>
      </c>
      <c r="AF278" s="76">
        <v>2</v>
      </c>
      <c r="AG278" s="76">
        <v>5</v>
      </c>
      <c r="AH278" s="76">
        <v>2</v>
      </c>
      <c r="AI278" s="76">
        <v>4</v>
      </c>
      <c r="AJ278" s="76">
        <v>6</v>
      </c>
      <c r="AK278" s="76">
        <v>3</v>
      </c>
      <c r="AL278" s="48">
        <v>3</v>
      </c>
      <c r="AM278" s="125"/>
      <c r="AN278" s="48">
        <v>2</v>
      </c>
      <c r="AO278" s="121" t="s">
        <v>160</v>
      </c>
      <c r="AP278" s="125"/>
      <c r="AQ278" s="48">
        <v>3</v>
      </c>
      <c r="AR278" s="125"/>
      <c r="AS278" s="19">
        <f>IF(AQ278="","",(SUM(AQ278,AN278)))</f>
        <v>5</v>
      </c>
      <c r="AT278" s="76">
        <v>3</v>
      </c>
      <c r="AU278" s="50">
        <v>4</v>
      </c>
      <c r="AV278" s="50">
        <v>2</v>
      </c>
      <c r="AW278" s="50">
        <v>2</v>
      </c>
      <c r="AX278" s="50">
        <v>4</v>
      </c>
      <c r="AY278" s="50">
        <v>2</v>
      </c>
      <c r="AZ278" s="50">
        <v>2</v>
      </c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O278" s="76"/>
      <c r="BP278" s="76"/>
      <c r="BQ278" s="76"/>
      <c r="BR278" s="76"/>
      <c r="BS278" s="76"/>
    </row>
    <row r="279" spans="1:71" x14ac:dyDescent="0.2">
      <c r="A279" s="121" t="s">
        <v>161</v>
      </c>
      <c r="B279" s="187"/>
      <c r="C279" s="49">
        <v>0</v>
      </c>
      <c r="D279" s="188"/>
      <c r="E279" s="49">
        <v>0</v>
      </c>
      <c r="F279" s="49">
        <v>0</v>
      </c>
      <c r="G279" s="49">
        <v>0</v>
      </c>
      <c r="H279" s="49">
        <v>4</v>
      </c>
      <c r="I279" s="79">
        <v>2</v>
      </c>
      <c r="J279" s="49">
        <v>1</v>
      </c>
      <c r="K279" s="49">
        <v>4</v>
      </c>
      <c r="L279" s="49">
        <v>1</v>
      </c>
      <c r="M279" s="49">
        <v>2</v>
      </c>
      <c r="N279" s="49">
        <v>2</v>
      </c>
      <c r="O279" s="49">
        <v>2</v>
      </c>
      <c r="P279" s="49">
        <v>1</v>
      </c>
      <c r="Q279" s="188"/>
      <c r="R279" s="82">
        <v>0</v>
      </c>
      <c r="S279" s="76">
        <v>1</v>
      </c>
      <c r="T279" s="76">
        <v>0</v>
      </c>
      <c r="U279" s="79">
        <v>0</v>
      </c>
      <c r="V279" s="76">
        <v>2</v>
      </c>
      <c r="W279" s="76">
        <v>1</v>
      </c>
      <c r="X279" s="79">
        <v>2</v>
      </c>
      <c r="Y279" s="79">
        <v>0</v>
      </c>
      <c r="Z279" s="79">
        <v>3</v>
      </c>
      <c r="AA279" s="49">
        <v>0</v>
      </c>
      <c r="AB279" s="49">
        <v>0</v>
      </c>
      <c r="AC279" s="79">
        <v>2</v>
      </c>
      <c r="AD279" s="79">
        <v>1</v>
      </c>
      <c r="AE279" s="79">
        <v>0</v>
      </c>
      <c r="AF279" s="79">
        <v>0</v>
      </c>
      <c r="AG279" s="79">
        <v>0</v>
      </c>
      <c r="AH279" s="79">
        <v>1</v>
      </c>
      <c r="AI279" s="79">
        <v>0</v>
      </c>
      <c r="AJ279" s="79">
        <v>1</v>
      </c>
      <c r="AK279" s="79">
        <v>1</v>
      </c>
      <c r="AL279" s="53">
        <v>0</v>
      </c>
      <c r="AM279" s="125"/>
      <c r="AN279" s="53">
        <v>1</v>
      </c>
      <c r="AO279" s="121" t="s">
        <v>161</v>
      </c>
      <c r="AP279" s="125"/>
      <c r="AQ279" s="53">
        <v>0</v>
      </c>
      <c r="AR279" s="125"/>
      <c r="AS279" s="19">
        <f>IF(AQ279="","",(SUM(AQ279,AN279)))</f>
        <v>1</v>
      </c>
      <c r="AT279" s="79">
        <v>0</v>
      </c>
      <c r="AU279" s="54">
        <v>2</v>
      </c>
      <c r="AV279" s="54">
        <v>0</v>
      </c>
      <c r="AW279" s="54">
        <v>1</v>
      </c>
      <c r="AX279" s="54">
        <v>0</v>
      </c>
      <c r="AY279" s="54">
        <v>1</v>
      </c>
      <c r="AZ279" s="54">
        <v>2</v>
      </c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9"/>
      <c r="BP279" s="79"/>
      <c r="BQ279" s="79"/>
      <c r="BR279" s="79"/>
      <c r="BS279" s="79"/>
    </row>
    <row r="280" spans="1:71" x14ac:dyDescent="0.2">
      <c r="A280" s="121" t="s">
        <v>162</v>
      </c>
      <c r="B280" s="187"/>
      <c r="C280" s="49">
        <v>0</v>
      </c>
      <c r="D280" s="188"/>
      <c r="E280" s="49">
        <v>0</v>
      </c>
      <c r="F280" s="49">
        <v>3</v>
      </c>
      <c r="G280" s="49">
        <v>15</v>
      </c>
      <c r="H280" s="49">
        <v>18</v>
      </c>
      <c r="I280" s="79">
        <v>30</v>
      </c>
      <c r="J280" s="49">
        <v>29</v>
      </c>
      <c r="K280" s="49">
        <v>26</v>
      </c>
      <c r="L280" s="49">
        <v>24</v>
      </c>
      <c r="M280" s="49">
        <v>6</v>
      </c>
      <c r="N280" s="49">
        <v>21</v>
      </c>
      <c r="O280" s="49">
        <v>15</v>
      </c>
      <c r="P280" s="49">
        <v>34</v>
      </c>
      <c r="Q280" s="188"/>
      <c r="R280" s="82">
        <v>34</v>
      </c>
      <c r="S280" s="76">
        <v>27</v>
      </c>
      <c r="T280" s="76">
        <v>19</v>
      </c>
      <c r="U280" s="79">
        <v>15</v>
      </c>
      <c r="V280" s="76">
        <v>13</v>
      </c>
      <c r="W280" s="76">
        <v>10</v>
      </c>
      <c r="X280" s="79">
        <v>25</v>
      </c>
      <c r="Y280" s="79">
        <v>6</v>
      </c>
      <c r="Z280" s="79">
        <v>12</v>
      </c>
      <c r="AA280" s="49">
        <v>28</v>
      </c>
      <c r="AB280" s="49">
        <v>34</v>
      </c>
      <c r="AC280" s="79">
        <v>16</v>
      </c>
      <c r="AD280" s="79">
        <v>30</v>
      </c>
      <c r="AE280" s="79">
        <v>19</v>
      </c>
      <c r="AF280" s="79">
        <v>25</v>
      </c>
      <c r="AG280" s="79">
        <v>24</v>
      </c>
      <c r="AH280" s="79">
        <v>11</v>
      </c>
      <c r="AI280" s="79">
        <v>12</v>
      </c>
      <c r="AJ280" s="79">
        <v>11</v>
      </c>
      <c r="AK280" s="79">
        <v>9</v>
      </c>
      <c r="AL280" s="53">
        <v>13</v>
      </c>
      <c r="AM280" s="125"/>
      <c r="AN280" s="53">
        <v>3</v>
      </c>
      <c r="AO280" s="121" t="s">
        <v>162</v>
      </c>
      <c r="AP280" s="125"/>
      <c r="AQ280" s="53">
        <v>9</v>
      </c>
      <c r="AR280" s="125"/>
      <c r="AS280" s="19">
        <f>IF(AQ280="","",(SUM(AQ280,AN280)))</f>
        <v>12</v>
      </c>
      <c r="AT280" s="79">
        <v>8</v>
      </c>
      <c r="AU280" s="54">
        <v>14</v>
      </c>
      <c r="AV280" s="54">
        <v>12</v>
      </c>
      <c r="AW280" s="54">
        <v>13</v>
      </c>
      <c r="AX280" s="54">
        <v>15</v>
      </c>
      <c r="AY280" s="54">
        <v>7</v>
      </c>
      <c r="AZ280" s="54">
        <v>10</v>
      </c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9"/>
      <c r="BP280" s="79"/>
      <c r="BQ280" s="79"/>
      <c r="BR280" s="79"/>
      <c r="BS280" s="79"/>
    </row>
    <row r="281" spans="1:71" x14ac:dyDescent="0.25">
      <c r="A281" s="182" t="s">
        <v>20</v>
      </c>
      <c r="B281" s="183"/>
      <c r="C281" s="56">
        <f>SUM(C278:C280)</f>
        <v>0</v>
      </c>
      <c r="D281" s="96"/>
      <c r="E281" s="56">
        <f t="shared" ref="E281:P281" si="120">SUM(E278:E280)</f>
        <v>0</v>
      </c>
      <c r="F281" s="56">
        <f t="shared" si="120"/>
        <v>3</v>
      </c>
      <c r="G281" s="56">
        <f t="shared" si="120"/>
        <v>15</v>
      </c>
      <c r="H281" s="56">
        <f t="shared" si="120"/>
        <v>23</v>
      </c>
      <c r="I281" s="56">
        <f t="shared" si="120"/>
        <v>37</v>
      </c>
      <c r="J281" s="56">
        <f t="shared" si="120"/>
        <v>35</v>
      </c>
      <c r="K281" s="56">
        <f t="shared" si="120"/>
        <v>33</v>
      </c>
      <c r="L281" s="56">
        <f t="shared" si="120"/>
        <v>28</v>
      </c>
      <c r="M281" s="56">
        <f t="shared" si="120"/>
        <v>12</v>
      </c>
      <c r="N281" s="56">
        <f t="shared" si="120"/>
        <v>28</v>
      </c>
      <c r="O281" s="56">
        <f t="shared" si="120"/>
        <v>20</v>
      </c>
      <c r="P281" s="56">
        <f t="shared" si="120"/>
        <v>36</v>
      </c>
      <c r="Q281" s="96"/>
      <c r="R281" s="56">
        <f t="shared" ref="R281:AL281" si="121">SUM(R278:R280)</f>
        <v>35</v>
      </c>
      <c r="S281" s="56">
        <f t="shared" si="121"/>
        <v>31</v>
      </c>
      <c r="T281" s="56">
        <f t="shared" si="121"/>
        <v>24</v>
      </c>
      <c r="U281" s="56">
        <f t="shared" si="121"/>
        <v>15</v>
      </c>
      <c r="V281" s="56">
        <f t="shared" si="121"/>
        <v>21</v>
      </c>
      <c r="W281" s="56">
        <f t="shared" si="121"/>
        <v>14</v>
      </c>
      <c r="X281" s="56">
        <f t="shared" si="121"/>
        <v>29</v>
      </c>
      <c r="Y281" s="56">
        <f t="shared" si="121"/>
        <v>8</v>
      </c>
      <c r="Z281" s="56">
        <f t="shared" si="121"/>
        <v>16</v>
      </c>
      <c r="AA281" s="56">
        <f t="shared" si="121"/>
        <v>32</v>
      </c>
      <c r="AB281" s="56">
        <f t="shared" si="121"/>
        <v>37</v>
      </c>
      <c r="AC281" s="56">
        <f t="shared" si="121"/>
        <v>25</v>
      </c>
      <c r="AD281" s="56">
        <f t="shared" si="121"/>
        <v>36</v>
      </c>
      <c r="AE281" s="56">
        <f t="shared" si="121"/>
        <v>23</v>
      </c>
      <c r="AF281" s="56">
        <f t="shared" si="121"/>
        <v>27</v>
      </c>
      <c r="AG281" s="56">
        <f t="shared" si="121"/>
        <v>29</v>
      </c>
      <c r="AH281" s="56">
        <f t="shared" si="121"/>
        <v>14</v>
      </c>
      <c r="AI281" s="56">
        <f t="shared" si="121"/>
        <v>16</v>
      </c>
      <c r="AJ281" s="56">
        <f t="shared" si="121"/>
        <v>18</v>
      </c>
      <c r="AK281" s="56">
        <f t="shared" si="121"/>
        <v>13</v>
      </c>
      <c r="AL281" s="56">
        <f t="shared" si="121"/>
        <v>16</v>
      </c>
      <c r="AM281" s="116"/>
      <c r="AN281" s="56">
        <f>SUM(AN278:AN280)</f>
        <v>6</v>
      </c>
      <c r="AO281" s="182" t="s">
        <v>20</v>
      </c>
      <c r="AP281" s="116"/>
      <c r="AQ281" s="56">
        <f>SUM(AQ278:AQ280)</f>
        <v>12</v>
      </c>
      <c r="AR281" s="116"/>
      <c r="AS281" s="56">
        <f t="shared" ref="AS281:BS281" si="122">SUM(AS278:AS280)</f>
        <v>18</v>
      </c>
      <c r="AT281" s="56">
        <f t="shared" si="122"/>
        <v>11</v>
      </c>
      <c r="AU281" s="56">
        <f t="shared" si="122"/>
        <v>20</v>
      </c>
      <c r="AV281" s="56">
        <f t="shared" si="122"/>
        <v>14</v>
      </c>
      <c r="AW281" s="56">
        <f t="shared" si="122"/>
        <v>16</v>
      </c>
      <c r="AX281" s="56">
        <f t="shared" si="122"/>
        <v>19</v>
      </c>
      <c r="AY281" s="56">
        <f t="shared" si="122"/>
        <v>10</v>
      </c>
      <c r="AZ281" s="56">
        <f t="shared" si="122"/>
        <v>14</v>
      </c>
      <c r="BA281" s="56">
        <f t="shared" si="122"/>
        <v>0</v>
      </c>
      <c r="BB281" s="56">
        <f t="shared" si="122"/>
        <v>0</v>
      </c>
      <c r="BC281" s="56">
        <f t="shared" si="122"/>
        <v>0</v>
      </c>
      <c r="BD281" s="56">
        <f t="shared" si="122"/>
        <v>0</v>
      </c>
      <c r="BE281" s="56">
        <f t="shared" si="122"/>
        <v>0</v>
      </c>
      <c r="BF281" s="56">
        <f t="shared" si="122"/>
        <v>0</v>
      </c>
      <c r="BG281" s="56">
        <f t="shared" si="122"/>
        <v>0</v>
      </c>
      <c r="BH281" s="56">
        <f t="shared" si="122"/>
        <v>0</v>
      </c>
      <c r="BI281" s="56">
        <f t="shared" si="122"/>
        <v>0</v>
      </c>
      <c r="BJ281" s="56">
        <f t="shared" si="122"/>
        <v>0</v>
      </c>
      <c r="BK281" s="56">
        <f t="shared" si="122"/>
        <v>0</v>
      </c>
      <c r="BL281" s="56">
        <f t="shared" si="122"/>
        <v>0</v>
      </c>
      <c r="BM281" s="56">
        <f t="shared" si="122"/>
        <v>0</v>
      </c>
      <c r="BN281" s="56">
        <f t="shared" si="122"/>
        <v>0</v>
      </c>
      <c r="BO281" s="56">
        <f t="shared" si="122"/>
        <v>0</v>
      </c>
      <c r="BP281" s="56">
        <f t="shared" si="122"/>
        <v>0</v>
      </c>
      <c r="BQ281" s="56">
        <f t="shared" si="122"/>
        <v>0</v>
      </c>
      <c r="BR281" s="56">
        <f t="shared" si="122"/>
        <v>0</v>
      </c>
      <c r="BS281" s="56">
        <f t="shared" si="122"/>
        <v>0</v>
      </c>
    </row>
    <row r="282" spans="1:71" s="209" customFormat="1" ht="15" x14ac:dyDescent="0.25">
      <c r="D282" s="210"/>
      <c r="O282" s="211"/>
      <c r="Q282" s="210"/>
      <c r="R282" s="211"/>
      <c r="S282" s="211"/>
      <c r="T282" s="211"/>
      <c r="V282" s="211"/>
      <c r="W282" s="211"/>
      <c r="Z282" s="211"/>
      <c r="AA282" s="211"/>
      <c r="AJ282" s="211"/>
      <c r="AM282" s="210"/>
      <c r="AP282" s="210"/>
      <c r="AR282" s="210"/>
    </row>
    <row r="283" spans="1:71" s="45" customFormat="1" x14ac:dyDescent="0.25">
      <c r="A283" s="212" t="s">
        <v>167</v>
      </c>
      <c r="B283" s="213"/>
      <c r="C283" s="10">
        <f>$C$10</f>
        <v>44531</v>
      </c>
      <c r="D283" s="9"/>
      <c r="E283" s="10" t="e">
        <f ca="1">$E$10</f>
        <v>#NAME?</v>
      </c>
      <c r="F283" s="10" t="e">
        <f ca="1">$F$10</f>
        <v>#NAME?</v>
      </c>
      <c r="G283" s="10" t="e">
        <f ca="1">$G$10</f>
        <v>#NAME?</v>
      </c>
      <c r="H283" s="10" t="e">
        <f ca="1">$H$10</f>
        <v>#NAME?</v>
      </c>
      <c r="I283" s="10" t="e">
        <f ca="1">$I$10</f>
        <v>#NAME?</v>
      </c>
      <c r="J283" s="10" t="e">
        <f ca="1">$J$10</f>
        <v>#NAME?</v>
      </c>
      <c r="K283" s="10" t="e">
        <f ca="1">$K$10</f>
        <v>#NAME?</v>
      </c>
      <c r="L283" s="10" t="e">
        <f ca="1">$L$10</f>
        <v>#NAME?</v>
      </c>
      <c r="M283" s="10" t="e">
        <f ca="1">$M$10</f>
        <v>#NAME?</v>
      </c>
      <c r="N283" s="10" t="e">
        <f ca="1">$N$10</f>
        <v>#NAME?</v>
      </c>
      <c r="O283" s="10" t="e">
        <f ca="1">$O$10</f>
        <v>#NAME?</v>
      </c>
      <c r="P283" s="214" t="e">
        <f ca="1">$P$10</f>
        <v>#NAME?</v>
      </c>
      <c r="Q283" s="213"/>
      <c r="R283" s="10" t="e">
        <f t="shared" ref="R283:AK283" ca="1" si="123">R10</f>
        <v>#NAME?</v>
      </c>
      <c r="S283" s="10" t="e">
        <f t="shared" ca="1" si="123"/>
        <v>#NAME?</v>
      </c>
      <c r="T283" s="89" t="e">
        <f t="shared" ca="1" si="123"/>
        <v>#NAME?</v>
      </c>
      <c r="U283" s="89" t="e">
        <f t="shared" ca="1" si="123"/>
        <v>#NAME?</v>
      </c>
      <c r="V283" s="89" t="e">
        <f t="shared" ca="1" si="123"/>
        <v>#NAME?</v>
      </c>
      <c r="W283" s="89" t="e">
        <f t="shared" ca="1" si="123"/>
        <v>#NAME?</v>
      </c>
      <c r="X283" s="89" t="e">
        <f t="shared" ca="1" si="123"/>
        <v>#NAME?</v>
      </c>
      <c r="Y283" s="89" t="e">
        <f t="shared" ca="1" si="123"/>
        <v>#NAME?</v>
      </c>
      <c r="Z283" s="89" t="e">
        <f t="shared" ca="1" si="123"/>
        <v>#NAME?</v>
      </c>
      <c r="AA283" s="89" t="e">
        <f t="shared" ca="1" si="123"/>
        <v>#NAME?</v>
      </c>
      <c r="AB283" s="89" t="e">
        <f t="shared" ca="1" si="123"/>
        <v>#NAME?</v>
      </c>
      <c r="AC283" s="89" t="e">
        <f t="shared" ca="1" si="123"/>
        <v>#NAME?</v>
      </c>
      <c r="AD283" s="89" t="e">
        <f t="shared" ca="1" si="123"/>
        <v>#NAME?</v>
      </c>
      <c r="AE283" s="89" t="e">
        <f t="shared" ca="1" si="123"/>
        <v>#NAME?</v>
      </c>
      <c r="AF283" s="89" t="e">
        <f t="shared" ca="1" si="123"/>
        <v>#NAME?</v>
      </c>
      <c r="AG283" s="89" t="e">
        <f t="shared" ca="1" si="123"/>
        <v>#NAME?</v>
      </c>
      <c r="AH283" s="89" t="e">
        <f t="shared" ca="1" si="123"/>
        <v>#NAME?</v>
      </c>
      <c r="AI283" s="89" t="e">
        <f t="shared" ca="1" si="123"/>
        <v>#NAME?</v>
      </c>
      <c r="AJ283" s="89" t="e">
        <f t="shared" ca="1" si="123"/>
        <v>#NAME?</v>
      </c>
      <c r="AK283" s="89" t="e">
        <f t="shared" ca="1" si="123"/>
        <v>#NAME?</v>
      </c>
      <c r="AL283" s="215" t="e">
        <f ca="1">AL$10</f>
        <v>#NAME?</v>
      </c>
      <c r="AM283" s="89"/>
      <c r="AN283" s="44" t="str">
        <f>AN$10</f>
        <v>1-10-out-24</v>
      </c>
      <c r="AO283" s="212" t="s">
        <v>168</v>
      </c>
      <c r="AP283" s="89"/>
      <c r="AQ283" s="44" t="str">
        <f>AQ$10</f>
        <v>11-31-out-24</v>
      </c>
      <c r="AR283" s="89"/>
      <c r="AS283" s="44" t="e">
        <f ca="1">AS$10</f>
        <v>#NAME?</v>
      </c>
      <c r="AT283" s="89" t="e">
        <f t="shared" ref="AT283:BS283" ca="1" si="124">AT10</f>
        <v>#NAME?</v>
      </c>
      <c r="AU283" s="89" t="e">
        <f t="shared" ca="1" si="124"/>
        <v>#NAME?</v>
      </c>
      <c r="AV283" s="89" t="e">
        <f t="shared" ca="1" si="124"/>
        <v>#NAME?</v>
      </c>
      <c r="AW283" s="89" t="e">
        <f t="shared" ca="1" si="124"/>
        <v>#NAME?</v>
      </c>
      <c r="AX283" s="89" t="e">
        <f t="shared" ca="1" si="124"/>
        <v>#NAME?</v>
      </c>
      <c r="AY283" s="44" t="e">
        <f ca="1">AY$10</f>
        <v>#NAME?</v>
      </c>
      <c r="AZ283" s="89" t="e">
        <f t="shared" ca="1" si="124"/>
        <v>#NAME?</v>
      </c>
      <c r="BA283" s="89" t="e">
        <f t="shared" ca="1" si="124"/>
        <v>#NAME?</v>
      </c>
      <c r="BB283" s="89" t="e">
        <f t="shared" ca="1" si="124"/>
        <v>#NAME?</v>
      </c>
      <c r="BC283" s="89" t="e">
        <f t="shared" ca="1" si="124"/>
        <v>#NAME?</v>
      </c>
      <c r="BD283" s="89" t="e">
        <f t="shared" ca="1" si="124"/>
        <v>#NAME?</v>
      </c>
      <c r="BE283" s="89" t="e">
        <f t="shared" ca="1" si="124"/>
        <v>#NAME?</v>
      </c>
      <c r="BF283" s="89" t="e">
        <f t="shared" ca="1" si="124"/>
        <v>#NAME?</v>
      </c>
      <c r="BG283" s="89" t="e">
        <f t="shared" ca="1" si="124"/>
        <v>#NAME?</v>
      </c>
      <c r="BH283" s="89" t="e">
        <f t="shared" ca="1" si="124"/>
        <v>#NAME?</v>
      </c>
      <c r="BI283" s="89" t="e">
        <f t="shared" ca="1" si="124"/>
        <v>#NAME?</v>
      </c>
      <c r="BJ283" s="89" t="e">
        <f t="shared" ca="1" si="124"/>
        <v>#NAME?</v>
      </c>
      <c r="BK283" s="89" t="e">
        <f t="shared" ca="1" si="124"/>
        <v>#NAME?</v>
      </c>
      <c r="BL283" s="89" t="e">
        <f t="shared" ca="1" si="124"/>
        <v>#NAME?</v>
      </c>
      <c r="BM283" s="89" t="e">
        <f t="shared" ca="1" si="124"/>
        <v>#NAME?</v>
      </c>
      <c r="BN283" s="89" t="e">
        <f t="shared" ca="1" si="124"/>
        <v>#NAME?</v>
      </c>
      <c r="BO283" s="89" t="e">
        <f t="shared" ca="1" si="124"/>
        <v>#NAME?</v>
      </c>
      <c r="BP283" s="89" t="e">
        <f t="shared" ca="1" si="124"/>
        <v>#NAME?</v>
      </c>
      <c r="BQ283" s="89" t="e">
        <f t="shared" ca="1" si="124"/>
        <v>#NAME?</v>
      </c>
      <c r="BR283" s="89" t="e">
        <f t="shared" ca="1" si="124"/>
        <v>#NAME?</v>
      </c>
      <c r="BS283" s="89" t="e">
        <f t="shared" ca="1" si="124"/>
        <v>#NAME?</v>
      </c>
    </row>
    <row r="284" spans="1:71" x14ac:dyDescent="0.2">
      <c r="A284" s="216" t="s">
        <v>160</v>
      </c>
      <c r="B284" s="217"/>
      <c r="C284" s="138">
        <v>0</v>
      </c>
      <c r="D284" s="218"/>
      <c r="E284" s="138">
        <v>0</v>
      </c>
      <c r="F284" s="138">
        <v>0</v>
      </c>
      <c r="G284" s="138">
        <v>0</v>
      </c>
      <c r="H284" s="138">
        <v>0</v>
      </c>
      <c r="I284" s="219">
        <v>0</v>
      </c>
      <c r="J284" s="138">
        <v>0</v>
      </c>
      <c r="K284" s="138">
        <v>0</v>
      </c>
      <c r="L284" s="138">
        <v>0</v>
      </c>
      <c r="M284" s="138">
        <v>0</v>
      </c>
      <c r="N284" s="138">
        <v>0</v>
      </c>
      <c r="O284" s="138">
        <v>0</v>
      </c>
      <c r="P284" s="220">
        <v>0</v>
      </c>
      <c r="Q284" s="136"/>
      <c r="R284" s="138">
        <v>0</v>
      </c>
      <c r="S284" s="221">
        <v>0</v>
      </c>
      <c r="T284" s="139">
        <v>0</v>
      </c>
      <c r="U284" s="139">
        <v>0</v>
      </c>
      <c r="V284" s="139">
        <v>0</v>
      </c>
      <c r="W284" s="139">
        <v>0</v>
      </c>
      <c r="X284" s="139">
        <v>0</v>
      </c>
      <c r="Y284" s="139">
        <v>0</v>
      </c>
      <c r="Z284" s="139">
        <v>0</v>
      </c>
      <c r="AA284" s="139">
        <v>0</v>
      </c>
      <c r="AB284" s="139">
        <v>0</v>
      </c>
      <c r="AC284" s="139">
        <v>0</v>
      </c>
      <c r="AD284" s="76">
        <v>0</v>
      </c>
      <c r="AE284" s="139">
        <v>0</v>
      </c>
      <c r="AF284" s="139">
        <v>0</v>
      </c>
      <c r="AG284" s="139">
        <v>0</v>
      </c>
      <c r="AH284" s="139">
        <v>0</v>
      </c>
      <c r="AI284" s="139">
        <v>0</v>
      </c>
      <c r="AJ284" s="139">
        <v>0</v>
      </c>
      <c r="AK284" s="139">
        <v>0</v>
      </c>
      <c r="AL284" s="139">
        <v>0</v>
      </c>
      <c r="AM284" s="125"/>
      <c r="AN284" s="139">
        <v>0</v>
      </c>
      <c r="AO284" s="216" t="s">
        <v>160</v>
      </c>
      <c r="AP284" s="125"/>
      <c r="AQ284" s="139">
        <v>0</v>
      </c>
      <c r="AR284" s="125"/>
      <c r="AS284" s="19">
        <f>IF(AQ284="","",(SUM(AQ284,AN284)))</f>
        <v>0</v>
      </c>
      <c r="AT284" s="139">
        <v>0</v>
      </c>
      <c r="AU284" s="139">
        <v>0</v>
      </c>
      <c r="AV284" s="139">
        <v>0</v>
      </c>
      <c r="AW284" s="139">
        <v>0</v>
      </c>
      <c r="AX284" s="139">
        <v>0</v>
      </c>
      <c r="AY284" s="139">
        <v>0</v>
      </c>
      <c r="AZ284" s="139">
        <v>0</v>
      </c>
      <c r="BA284" s="139"/>
      <c r="BB284" s="139"/>
      <c r="BC284" s="139"/>
      <c r="BD284" s="139"/>
      <c r="BE284" s="139"/>
      <c r="BF284" s="139"/>
      <c r="BG284" s="139"/>
      <c r="BH284" s="139"/>
      <c r="BI284" s="139"/>
      <c r="BJ284" s="139"/>
      <c r="BK284" s="139"/>
      <c r="BL284" s="139"/>
      <c r="BM284" s="139"/>
      <c r="BN284" s="139"/>
      <c r="BO284" s="139"/>
      <c r="BP284" s="139"/>
      <c r="BQ284" s="139"/>
      <c r="BR284" s="139"/>
      <c r="BS284" s="139"/>
    </row>
    <row r="285" spans="1:71" x14ac:dyDescent="0.2">
      <c r="A285" s="216" t="s">
        <v>161</v>
      </c>
      <c r="B285" s="217"/>
      <c r="C285" s="138">
        <v>0</v>
      </c>
      <c r="D285" s="218"/>
      <c r="E285" s="138">
        <v>0</v>
      </c>
      <c r="F285" s="138">
        <v>2</v>
      </c>
      <c r="G285" s="138">
        <v>1</v>
      </c>
      <c r="H285" s="138">
        <v>0</v>
      </c>
      <c r="I285" s="221">
        <v>0</v>
      </c>
      <c r="J285" s="138">
        <v>0</v>
      </c>
      <c r="K285" s="138">
        <v>0</v>
      </c>
      <c r="L285" s="138">
        <v>0</v>
      </c>
      <c r="M285" s="138">
        <v>0</v>
      </c>
      <c r="N285" s="138">
        <v>0</v>
      </c>
      <c r="O285" s="138">
        <v>0</v>
      </c>
      <c r="P285" s="220">
        <v>0</v>
      </c>
      <c r="Q285" s="136"/>
      <c r="R285" s="138">
        <v>0</v>
      </c>
      <c r="S285" s="221">
        <v>0</v>
      </c>
      <c r="T285" s="139">
        <v>0</v>
      </c>
      <c r="U285" s="139">
        <v>0</v>
      </c>
      <c r="V285" s="139">
        <v>0</v>
      </c>
      <c r="W285" s="139">
        <v>0</v>
      </c>
      <c r="X285" s="139">
        <v>0</v>
      </c>
      <c r="Y285" s="139">
        <v>0</v>
      </c>
      <c r="Z285" s="139">
        <v>0</v>
      </c>
      <c r="AA285" s="139">
        <v>0</v>
      </c>
      <c r="AB285" s="139">
        <v>0</v>
      </c>
      <c r="AC285" s="139">
        <v>0</v>
      </c>
      <c r="AD285" s="79">
        <v>0</v>
      </c>
      <c r="AE285" s="139">
        <v>0</v>
      </c>
      <c r="AF285" s="139">
        <v>0</v>
      </c>
      <c r="AG285" s="139">
        <v>0</v>
      </c>
      <c r="AH285" s="139">
        <v>0</v>
      </c>
      <c r="AI285" s="139">
        <v>0</v>
      </c>
      <c r="AJ285" s="139">
        <v>0</v>
      </c>
      <c r="AK285" s="139">
        <v>0</v>
      </c>
      <c r="AL285" s="139">
        <v>0</v>
      </c>
      <c r="AM285" s="125"/>
      <c r="AN285" s="139">
        <v>0</v>
      </c>
      <c r="AO285" s="216" t="s">
        <v>161</v>
      </c>
      <c r="AP285" s="125"/>
      <c r="AQ285" s="139">
        <v>0</v>
      </c>
      <c r="AR285" s="125"/>
      <c r="AS285" s="19">
        <f>IF(AQ285="","",(SUM(AQ285,AN285)))</f>
        <v>0</v>
      </c>
      <c r="AT285" s="139">
        <v>0</v>
      </c>
      <c r="AU285" s="139">
        <v>0</v>
      </c>
      <c r="AV285" s="139">
        <v>0</v>
      </c>
      <c r="AW285" s="139">
        <v>0</v>
      </c>
      <c r="AX285" s="139">
        <v>0</v>
      </c>
      <c r="AY285" s="139">
        <v>0</v>
      </c>
      <c r="AZ285" s="139">
        <v>0</v>
      </c>
      <c r="BA285" s="139"/>
      <c r="BB285" s="139"/>
      <c r="BC285" s="139"/>
      <c r="BD285" s="139"/>
      <c r="BE285" s="139"/>
      <c r="BF285" s="139"/>
      <c r="BG285" s="139"/>
      <c r="BH285" s="139"/>
      <c r="BI285" s="139"/>
      <c r="BJ285" s="139"/>
      <c r="BK285" s="139"/>
      <c r="BL285" s="139"/>
      <c r="BM285" s="139"/>
      <c r="BN285" s="139"/>
      <c r="BO285" s="139"/>
      <c r="BP285" s="139"/>
      <c r="BQ285" s="139"/>
      <c r="BR285" s="139"/>
      <c r="BS285" s="139"/>
    </row>
    <row r="286" spans="1:71" x14ac:dyDescent="0.2">
      <c r="A286" s="216" t="s">
        <v>162</v>
      </c>
      <c r="B286" s="217"/>
      <c r="C286" s="138">
        <v>0</v>
      </c>
      <c r="D286" s="218"/>
      <c r="E286" s="138">
        <v>0</v>
      </c>
      <c r="F286" s="138">
        <v>5</v>
      </c>
      <c r="G286" s="138">
        <v>5</v>
      </c>
      <c r="H286" s="138">
        <v>0</v>
      </c>
      <c r="I286" s="221">
        <v>0</v>
      </c>
      <c r="J286" s="138">
        <v>0</v>
      </c>
      <c r="K286" s="138">
        <v>0</v>
      </c>
      <c r="L286" s="138">
        <v>0</v>
      </c>
      <c r="M286" s="138">
        <v>0</v>
      </c>
      <c r="N286" s="138">
        <v>0</v>
      </c>
      <c r="O286" s="138">
        <v>0</v>
      </c>
      <c r="P286" s="220">
        <v>0</v>
      </c>
      <c r="Q286" s="136"/>
      <c r="R286" s="138">
        <v>0</v>
      </c>
      <c r="S286" s="221">
        <v>0</v>
      </c>
      <c r="T286" s="139">
        <v>0</v>
      </c>
      <c r="U286" s="139">
        <v>0</v>
      </c>
      <c r="V286" s="139">
        <v>0</v>
      </c>
      <c r="W286" s="139">
        <v>0</v>
      </c>
      <c r="X286" s="139">
        <v>0</v>
      </c>
      <c r="Y286" s="139">
        <v>0</v>
      </c>
      <c r="Z286" s="139">
        <v>0</v>
      </c>
      <c r="AA286" s="139">
        <v>0</v>
      </c>
      <c r="AB286" s="139">
        <v>0</v>
      </c>
      <c r="AC286" s="139">
        <v>0</v>
      </c>
      <c r="AD286" s="79">
        <v>0</v>
      </c>
      <c r="AE286" s="139">
        <v>0</v>
      </c>
      <c r="AF286" s="139">
        <v>0</v>
      </c>
      <c r="AG286" s="139">
        <v>0</v>
      </c>
      <c r="AH286" s="139">
        <v>0</v>
      </c>
      <c r="AI286" s="139">
        <v>0</v>
      </c>
      <c r="AJ286" s="139">
        <v>0</v>
      </c>
      <c r="AK286" s="139">
        <v>0</v>
      </c>
      <c r="AL286" s="139">
        <v>0</v>
      </c>
      <c r="AM286" s="125"/>
      <c r="AN286" s="139">
        <v>0</v>
      </c>
      <c r="AO286" s="216" t="s">
        <v>162</v>
      </c>
      <c r="AP286" s="125"/>
      <c r="AQ286" s="139">
        <v>0</v>
      </c>
      <c r="AR286" s="125"/>
      <c r="AS286" s="19">
        <f>IF(AQ286="","",(SUM(AQ286,AN286)))</f>
        <v>0</v>
      </c>
      <c r="AT286" s="139">
        <v>0</v>
      </c>
      <c r="AU286" s="139">
        <v>0</v>
      </c>
      <c r="AV286" s="139">
        <v>0</v>
      </c>
      <c r="AW286" s="139">
        <v>0</v>
      </c>
      <c r="AX286" s="139">
        <v>0</v>
      </c>
      <c r="AY286" s="139">
        <v>0</v>
      </c>
      <c r="AZ286" s="139">
        <v>0</v>
      </c>
      <c r="BA286" s="139"/>
      <c r="BB286" s="139"/>
      <c r="BC286" s="139"/>
      <c r="BD286" s="139"/>
      <c r="BE286" s="139"/>
      <c r="BF286" s="139"/>
      <c r="BG286" s="139"/>
      <c r="BH286" s="139"/>
      <c r="BI286" s="139"/>
      <c r="BJ286" s="139"/>
      <c r="BK286" s="139"/>
      <c r="BL286" s="139"/>
      <c r="BM286" s="139"/>
      <c r="BN286" s="139"/>
      <c r="BO286" s="139"/>
      <c r="BP286" s="139"/>
      <c r="BQ286" s="139"/>
      <c r="BR286" s="139"/>
      <c r="BS286" s="139"/>
    </row>
    <row r="287" spans="1:71" x14ac:dyDescent="0.25">
      <c r="A287" s="222" t="s">
        <v>20</v>
      </c>
      <c r="B287" s="223"/>
      <c r="C287" s="39">
        <f>SUM(C284:C286)</f>
        <v>0</v>
      </c>
      <c r="D287" s="224"/>
      <c r="E287" s="39">
        <f t="shared" ref="E287:P287" si="125">SUM(E284:E286)</f>
        <v>0</v>
      </c>
      <c r="F287" s="39">
        <f t="shared" si="125"/>
        <v>7</v>
      </c>
      <c r="G287" s="39">
        <f t="shared" si="125"/>
        <v>6</v>
      </c>
      <c r="H287" s="39">
        <f t="shared" si="125"/>
        <v>0</v>
      </c>
      <c r="I287" s="39">
        <f t="shared" si="125"/>
        <v>0</v>
      </c>
      <c r="J287" s="39">
        <f t="shared" si="125"/>
        <v>0</v>
      </c>
      <c r="K287" s="39">
        <f t="shared" si="125"/>
        <v>0</v>
      </c>
      <c r="L287" s="39">
        <f t="shared" si="125"/>
        <v>0</v>
      </c>
      <c r="M287" s="39">
        <f t="shared" si="125"/>
        <v>0</v>
      </c>
      <c r="N287" s="39">
        <f t="shared" si="125"/>
        <v>0</v>
      </c>
      <c r="O287" s="39">
        <f t="shared" si="125"/>
        <v>0</v>
      </c>
      <c r="P287" s="225">
        <f t="shared" si="125"/>
        <v>0</v>
      </c>
      <c r="Q287" s="226"/>
      <c r="R287" s="39">
        <f t="shared" ref="R287:AL287" si="126">SUM(R284:R286)</f>
        <v>0</v>
      </c>
      <c r="S287" s="39">
        <f t="shared" si="126"/>
        <v>0</v>
      </c>
      <c r="T287" s="116">
        <f t="shared" si="126"/>
        <v>0</v>
      </c>
      <c r="U287" s="116">
        <f t="shared" si="126"/>
        <v>0</v>
      </c>
      <c r="V287" s="116">
        <f t="shared" si="126"/>
        <v>0</v>
      </c>
      <c r="W287" s="116">
        <f t="shared" si="126"/>
        <v>0</v>
      </c>
      <c r="X287" s="116">
        <f t="shared" si="126"/>
        <v>0</v>
      </c>
      <c r="Y287" s="116">
        <f t="shared" si="126"/>
        <v>0</v>
      </c>
      <c r="Z287" s="116">
        <f t="shared" si="126"/>
        <v>0</v>
      </c>
      <c r="AA287" s="116">
        <f t="shared" si="126"/>
        <v>0</v>
      </c>
      <c r="AB287" s="116">
        <f t="shared" si="126"/>
        <v>0</v>
      </c>
      <c r="AC287" s="116">
        <f t="shared" si="126"/>
        <v>0</v>
      </c>
      <c r="AD287" s="116">
        <f t="shared" si="126"/>
        <v>0</v>
      </c>
      <c r="AE287" s="116">
        <f t="shared" si="126"/>
        <v>0</v>
      </c>
      <c r="AF287" s="116">
        <f t="shared" si="126"/>
        <v>0</v>
      </c>
      <c r="AG287" s="116">
        <f t="shared" si="126"/>
        <v>0</v>
      </c>
      <c r="AH287" s="116">
        <f t="shared" si="126"/>
        <v>0</v>
      </c>
      <c r="AI287" s="116">
        <f t="shared" si="126"/>
        <v>0</v>
      </c>
      <c r="AJ287" s="116">
        <f t="shared" si="126"/>
        <v>0</v>
      </c>
      <c r="AK287" s="116">
        <f t="shared" si="126"/>
        <v>0</v>
      </c>
      <c r="AL287" s="116">
        <f t="shared" si="126"/>
        <v>0</v>
      </c>
      <c r="AM287" s="116"/>
      <c r="AN287" s="116">
        <f>SUM(AN284:AN286)</f>
        <v>0</v>
      </c>
      <c r="AO287" s="222" t="s">
        <v>20</v>
      </c>
      <c r="AP287" s="116"/>
      <c r="AQ287" s="116">
        <f>SUM(AQ284:AQ286)</f>
        <v>0</v>
      </c>
      <c r="AR287" s="116"/>
      <c r="AS287" s="116">
        <f t="shared" ref="AS287:BS287" si="127">SUM(AS284:AS286)</f>
        <v>0</v>
      </c>
      <c r="AT287" s="116">
        <f t="shared" si="127"/>
        <v>0</v>
      </c>
      <c r="AU287" s="116">
        <f t="shared" si="127"/>
        <v>0</v>
      </c>
      <c r="AV287" s="116">
        <f t="shared" si="127"/>
        <v>0</v>
      </c>
      <c r="AW287" s="116">
        <f t="shared" si="127"/>
        <v>0</v>
      </c>
      <c r="AX287" s="116">
        <f t="shared" si="127"/>
        <v>0</v>
      </c>
      <c r="AY287" s="116">
        <f t="shared" si="127"/>
        <v>0</v>
      </c>
      <c r="AZ287" s="116">
        <f t="shared" si="127"/>
        <v>0</v>
      </c>
      <c r="BA287" s="116">
        <f t="shared" si="127"/>
        <v>0</v>
      </c>
      <c r="BB287" s="116">
        <f t="shared" si="127"/>
        <v>0</v>
      </c>
      <c r="BC287" s="116">
        <f t="shared" si="127"/>
        <v>0</v>
      </c>
      <c r="BD287" s="116">
        <f t="shared" si="127"/>
        <v>0</v>
      </c>
      <c r="BE287" s="116">
        <f t="shared" si="127"/>
        <v>0</v>
      </c>
      <c r="BF287" s="116">
        <f t="shared" si="127"/>
        <v>0</v>
      </c>
      <c r="BG287" s="116">
        <f t="shared" si="127"/>
        <v>0</v>
      </c>
      <c r="BH287" s="116">
        <f t="shared" si="127"/>
        <v>0</v>
      </c>
      <c r="BI287" s="116">
        <f t="shared" si="127"/>
        <v>0</v>
      </c>
      <c r="BJ287" s="116">
        <f t="shared" si="127"/>
        <v>0</v>
      </c>
      <c r="BK287" s="116">
        <f t="shared" si="127"/>
        <v>0</v>
      </c>
      <c r="BL287" s="116">
        <f t="shared" si="127"/>
        <v>0</v>
      </c>
      <c r="BM287" s="116">
        <f t="shared" si="127"/>
        <v>0</v>
      </c>
      <c r="BN287" s="116">
        <f t="shared" si="127"/>
        <v>0</v>
      </c>
      <c r="BO287" s="116">
        <f t="shared" si="127"/>
        <v>0</v>
      </c>
      <c r="BP287" s="116">
        <f t="shared" si="127"/>
        <v>0</v>
      </c>
      <c r="BQ287" s="116">
        <f t="shared" si="127"/>
        <v>0</v>
      </c>
      <c r="BR287" s="116">
        <f t="shared" si="127"/>
        <v>0</v>
      </c>
      <c r="BS287" s="116">
        <f t="shared" si="127"/>
        <v>0</v>
      </c>
    </row>
    <row r="288" spans="1:71" x14ac:dyDescent="0.25">
      <c r="A288" s="227"/>
      <c r="B288" s="228"/>
      <c r="C288" s="228"/>
      <c r="D288" s="229"/>
      <c r="E288" s="228"/>
      <c r="F288" s="228"/>
      <c r="G288" s="228"/>
      <c r="H288" s="142"/>
      <c r="I288" s="142"/>
      <c r="J288" s="228"/>
      <c r="K288" s="228"/>
      <c r="L288" s="228"/>
      <c r="M288" s="228"/>
      <c r="N288" s="228"/>
      <c r="O288" s="142"/>
      <c r="P288" s="228"/>
      <c r="Q288" s="229"/>
      <c r="R288" s="142"/>
    </row>
    <row r="289" spans="1:71" x14ac:dyDescent="0.25">
      <c r="A289" s="410" t="s">
        <v>169</v>
      </c>
      <c r="B289" s="410"/>
      <c r="C289" s="410"/>
      <c r="D289" s="410"/>
      <c r="E289" s="410"/>
      <c r="F289" s="410"/>
      <c r="G289" s="410"/>
      <c r="H289" s="410"/>
      <c r="I289" s="410"/>
      <c r="J289" s="410"/>
      <c r="K289" s="410"/>
      <c r="L289" s="410"/>
      <c r="M289" s="410"/>
      <c r="N289" s="410"/>
      <c r="O289" s="410"/>
      <c r="P289" s="410"/>
      <c r="Q289" s="410"/>
      <c r="R289" s="410"/>
      <c r="S289" s="410"/>
      <c r="T289" s="410"/>
      <c r="U289" s="410"/>
      <c r="V289" s="410"/>
      <c r="W289" s="410"/>
      <c r="X289" s="410"/>
      <c r="Y289" s="410"/>
      <c r="Z289" s="410"/>
      <c r="AA289" s="410"/>
      <c r="AB289" s="410"/>
      <c r="AC289" s="410"/>
      <c r="AD289" s="410"/>
      <c r="AE289" s="410"/>
      <c r="AF289" s="410"/>
      <c r="AG289" s="410"/>
      <c r="AH289" s="410"/>
      <c r="AI289" s="410"/>
      <c r="AJ289" s="410"/>
      <c r="AK289" s="410"/>
      <c r="AL289" s="410"/>
      <c r="AM289" s="410"/>
      <c r="AN289" s="410"/>
      <c r="AO289" s="410"/>
      <c r="AP289" s="410"/>
      <c r="AQ289" s="410"/>
      <c r="AR289" s="410"/>
      <c r="AS289" s="410"/>
      <c r="AT289" s="410"/>
      <c r="AU289" s="410"/>
      <c r="AV289" s="410"/>
      <c r="AW289" s="410"/>
      <c r="AX289" s="410"/>
      <c r="AY289" s="410"/>
      <c r="AZ289" s="410"/>
      <c r="BA289" s="410"/>
      <c r="BB289" s="410"/>
      <c r="BC289" s="410"/>
      <c r="BD289" s="410"/>
      <c r="BE289" s="410"/>
      <c r="BF289" s="410"/>
      <c r="BG289" s="410"/>
      <c r="BH289" s="410"/>
      <c r="BI289" s="410"/>
      <c r="BJ289" s="410"/>
      <c r="BK289" s="410"/>
      <c r="BL289" s="410"/>
      <c r="BM289" s="410"/>
      <c r="BN289" s="410"/>
      <c r="BO289" s="410"/>
      <c r="BP289" s="410"/>
      <c r="BQ289" s="410"/>
      <c r="BR289" s="410"/>
      <c r="BS289" s="410"/>
    </row>
    <row r="290" spans="1:71" x14ac:dyDescent="0.25">
      <c r="A290" s="410"/>
      <c r="B290" s="410"/>
      <c r="C290" s="410"/>
      <c r="D290" s="410"/>
      <c r="E290" s="410"/>
      <c r="F290" s="410"/>
      <c r="G290" s="410"/>
      <c r="H290" s="410"/>
      <c r="I290" s="410"/>
      <c r="J290" s="410"/>
      <c r="K290" s="410"/>
      <c r="L290" s="410"/>
      <c r="M290" s="410"/>
      <c r="N290" s="410"/>
      <c r="O290" s="410"/>
      <c r="P290" s="410"/>
      <c r="Q290" s="410"/>
      <c r="R290" s="410"/>
      <c r="S290" s="410"/>
      <c r="T290" s="410"/>
      <c r="U290" s="410"/>
      <c r="V290" s="410"/>
      <c r="W290" s="410"/>
      <c r="X290" s="410"/>
      <c r="Y290" s="410"/>
      <c r="Z290" s="410"/>
      <c r="AA290" s="410"/>
      <c r="AB290" s="410"/>
      <c r="AC290" s="410"/>
      <c r="AD290" s="410"/>
      <c r="AE290" s="410"/>
      <c r="AF290" s="410"/>
      <c r="AG290" s="410"/>
      <c r="AH290" s="410"/>
      <c r="AI290" s="410"/>
      <c r="AJ290" s="410"/>
      <c r="AK290" s="410"/>
      <c r="AL290" s="410"/>
      <c r="AM290" s="410"/>
      <c r="AN290" s="410"/>
      <c r="AO290" s="410"/>
      <c r="AP290" s="410"/>
      <c r="AQ290" s="410"/>
      <c r="AR290" s="410"/>
      <c r="AS290" s="410"/>
      <c r="AT290" s="410"/>
      <c r="AU290" s="410"/>
      <c r="AV290" s="410"/>
      <c r="AW290" s="410"/>
      <c r="AX290" s="410"/>
      <c r="AY290" s="410"/>
      <c r="AZ290" s="410"/>
      <c r="BA290" s="410"/>
      <c r="BB290" s="410"/>
      <c r="BC290" s="410"/>
      <c r="BD290" s="410"/>
      <c r="BE290" s="410"/>
      <c r="BF290" s="410"/>
      <c r="BG290" s="410"/>
      <c r="BH290" s="410"/>
      <c r="BI290" s="410"/>
      <c r="BJ290" s="410"/>
      <c r="BK290" s="410"/>
      <c r="BL290" s="410"/>
      <c r="BM290" s="410"/>
      <c r="BN290" s="410"/>
      <c r="BO290" s="410"/>
      <c r="BP290" s="410"/>
      <c r="BQ290" s="410"/>
      <c r="BR290" s="410"/>
      <c r="BS290" s="410"/>
    </row>
    <row r="291" spans="1:71" x14ac:dyDescent="0.25">
      <c r="A291" s="410"/>
      <c r="B291" s="410"/>
      <c r="C291" s="410"/>
      <c r="D291" s="410"/>
      <c r="E291" s="410"/>
      <c r="F291" s="410"/>
      <c r="G291" s="410"/>
      <c r="H291" s="410"/>
      <c r="I291" s="410"/>
      <c r="J291" s="410"/>
      <c r="K291" s="410"/>
      <c r="L291" s="410"/>
      <c r="M291" s="410"/>
      <c r="N291" s="410"/>
      <c r="O291" s="410"/>
      <c r="P291" s="410"/>
      <c r="Q291" s="410"/>
      <c r="R291" s="410"/>
      <c r="S291" s="410"/>
      <c r="T291" s="410"/>
      <c r="U291" s="410"/>
      <c r="V291" s="410"/>
      <c r="W291" s="410"/>
      <c r="X291" s="410"/>
      <c r="Y291" s="410"/>
      <c r="Z291" s="410"/>
      <c r="AA291" s="410"/>
      <c r="AB291" s="410"/>
      <c r="AC291" s="410"/>
      <c r="AD291" s="410"/>
      <c r="AE291" s="410"/>
      <c r="AF291" s="410"/>
      <c r="AG291" s="410"/>
      <c r="AH291" s="410"/>
      <c r="AI291" s="410"/>
      <c r="AJ291" s="410"/>
      <c r="AK291" s="410"/>
      <c r="AL291" s="410"/>
      <c r="AM291" s="410"/>
      <c r="AN291" s="410"/>
      <c r="AO291" s="410"/>
      <c r="AP291" s="410"/>
      <c r="AQ291" s="410"/>
      <c r="AR291" s="410"/>
      <c r="AS291" s="410"/>
      <c r="AT291" s="410"/>
      <c r="AU291" s="410"/>
      <c r="AV291" s="410"/>
      <c r="AW291" s="410"/>
      <c r="AX291" s="410"/>
      <c r="AY291" s="410"/>
      <c r="AZ291" s="410"/>
      <c r="BA291" s="410"/>
      <c r="BB291" s="410"/>
      <c r="BC291" s="410"/>
      <c r="BD291" s="410"/>
      <c r="BE291" s="410"/>
      <c r="BF291" s="410"/>
      <c r="BG291" s="410"/>
      <c r="BH291" s="410"/>
      <c r="BI291" s="410"/>
      <c r="BJ291" s="410"/>
      <c r="BK291" s="410"/>
      <c r="BL291" s="410"/>
      <c r="BM291" s="410"/>
      <c r="BN291" s="410"/>
      <c r="BO291" s="410"/>
      <c r="BP291" s="410"/>
      <c r="BQ291" s="410"/>
      <c r="BR291" s="410"/>
      <c r="BS291" s="410"/>
    </row>
    <row r="292" spans="1:71" x14ac:dyDescent="0.25">
      <c r="A292" s="410"/>
      <c r="B292" s="410"/>
      <c r="C292" s="410"/>
      <c r="D292" s="410"/>
      <c r="E292" s="410"/>
      <c r="F292" s="410"/>
      <c r="G292" s="410"/>
      <c r="H292" s="410"/>
      <c r="I292" s="410"/>
      <c r="J292" s="410"/>
      <c r="K292" s="410"/>
      <c r="L292" s="410"/>
      <c r="M292" s="410"/>
      <c r="N292" s="410"/>
      <c r="O292" s="410"/>
      <c r="P292" s="410"/>
      <c r="Q292" s="410"/>
      <c r="R292" s="410"/>
      <c r="S292" s="410"/>
      <c r="T292" s="410"/>
      <c r="U292" s="410"/>
      <c r="V292" s="410"/>
      <c r="W292" s="410"/>
      <c r="X292" s="410"/>
      <c r="Y292" s="410"/>
      <c r="Z292" s="410"/>
      <c r="AA292" s="410"/>
      <c r="AB292" s="410"/>
      <c r="AC292" s="410"/>
      <c r="AD292" s="410"/>
      <c r="AE292" s="410"/>
      <c r="AF292" s="410"/>
      <c r="AG292" s="410"/>
      <c r="AH292" s="410"/>
      <c r="AI292" s="410"/>
      <c r="AJ292" s="410"/>
      <c r="AK292" s="410"/>
      <c r="AL292" s="410"/>
      <c r="AM292" s="410"/>
      <c r="AN292" s="410"/>
      <c r="AO292" s="410"/>
      <c r="AP292" s="410"/>
      <c r="AQ292" s="410"/>
      <c r="AR292" s="410"/>
      <c r="AS292" s="410"/>
      <c r="AT292" s="410"/>
      <c r="AU292" s="410"/>
      <c r="AV292" s="410"/>
      <c r="AW292" s="410"/>
      <c r="AX292" s="410"/>
      <c r="AY292" s="410"/>
      <c r="AZ292" s="410"/>
      <c r="BA292" s="410"/>
      <c r="BB292" s="410"/>
      <c r="BC292" s="410"/>
      <c r="BD292" s="410"/>
      <c r="BE292" s="410"/>
      <c r="BF292" s="410"/>
      <c r="BG292" s="410"/>
      <c r="BH292" s="410"/>
      <c r="BI292" s="410"/>
      <c r="BJ292" s="410"/>
      <c r="BK292" s="410"/>
      <c r="BL292" s="410"/>
      <c r="BM292" s="410"/>
      <c r="BN292" s="410"/>
      <c r="BO292" s="410"/>
      <c r="BP292" s="410"/>
      <c r="BQ292" s="410"/>
      <c r="BR292" s="410"/>
      <c r="BS292" s="410"/>
    </row>
    <row r="293" spans="1:71" x14ac:dyDescent="0.25">
      <c r="A293" s="410"/>
      <c r="B293" s="410"/>
      <c r="C293" s="410"/>
      <c r="D293" s="410"/>
      <c r="E293" s="410"/>
      <c r="F293" s="410"/>
      <c r="G293" s="410"/>
      <c r="H293" s="410"/>
      <c r="I293" s="410"/>
      <c r="J293" s="410"/>
      <c r="K293" s="410"/>
      <c r="L293" s="410"/>
      <c r="M293" s="410"/>
      <c r="N293" s="410"/>
      <c r="O293" s="410"/>
      <c r="P293" s="410"/>
      <c r="Q293" s="410"/>
      <c r="R293" s="410"/>
      <c r="S293" s="410"/>
      <c r="T293" s="410"/>
      <c r="U293" s="410"/>
      <c r="V293" s="410"/>
      <c r="W293" s="410"/>
      <c r="X293" s="410"/>
      <c r="Y293" s="410"/>
      <c r="Z293" s="410"/>
      <c r="AA293" s="410"/>
      <c r="AB293" s="410"/>
      <c r="AC293" s="410"/>
      <c r="AD293" s="410"/>
      <c r="AE293" s="410"/>
      <c r="AF293" s="410"/>
      <c r="AG293" s="410"/>
      <c r="AH293" s="410"/>
      <c r="AI293" s="410"/>
      <c r="AJ293" s="410"/>
      <c r="AK293" s="410"/>
      <c r="AL293" s="410"/>
      <c r="AM293" s="410"/>
      <c r="AN293" s="410"/>
      <c r="AO293" s="410"/>
      <c r="AP293" s="410"/>
      <c r="AQ293" s="410"/>
      <c r="AR293" s="410"/>
      <c r="AS293" s="410"/>
      <c r="AT293" s="410"/>
      <c r="AU293" s="410"/>
      <c r="AV293" s="410"/>
      <c r="AW293" s="410"/>
      <c r="AX293" s="410"/>
      <c r="AY293" s="410"/>
      <c r="AZ293" s="410"/>
      <c r="BA293" s="410"/>
      <c r="BB293" s="410"/>
      <c r="BC293" s="410"/>
      <c r="BD293" s="410"/>
      <c r="BE293" s="410"/>
      <c r="BF293" s="410"/>
      <c r="BG293" s="410"/>
      <c r="BH293" s="410"/>
      <c r="BI293" s="410"/>
      <c r="BJ293" s="410"/>
      <c r="BK293" s="410"/>
      <c r="BL293" s="410"/>
      <c r="BM293" s="410"/>
      <c r="BN293" s="410"/>
      <c r="BO293" s="410"/>
      <c r="BP293" s="410"/>
      <c r="BQ293" s="410"/>
      <c r="BR293" s="410"/>
      <c r="BS293" s="410"/>
    </row>
    <row r="294" spans="1:71" x14ac:dyDescent="0.25">
      <c r="A294" s="410"/>
      <c r="B294" s="410"/>
      <c r="C294" s="410"/>
      <c r="D294" s="410"/>
      <c r="E294" s="410"/>
      <c r="F294" s="410"/>
      <c r="G294" s="410"/>
      <c r="H294" s="410"/>
      <c r="I294" s="410"/>
      <c r="J294" s="410"/>
      <c r="K294" s="410"/>
      <c r="L294" s="410"/>
      <c r="M294" s="410"/>
      <c r="N294" s="410"/>
      <c r="O294" s="410"/>
      <c r="P294" s="410"/>
      <c r="Q294" s="410"/>
      <c r="R294" s="410"/>
      <c r="S294" s="410"/>
      <c r="T294" s="410"/>
      <c r="U294" s="410"/>
      <c r="V294" s="410"/>
      <c r="W294" s="410"/>
      <c r="X294" s="410"/>
      <c r="Y294" s="410"/>
      <c r="Z294" s="410"/>
      <c r="AA294" s="410"/>
      <c r="AB294" s="410"/>
      <c r="AC294" s="410"/>
      <c r="AD294" s="410"/>
      <c r="AE294" s="410"/>
      <c r="AF294" s="410"/>
      <c r="AG294" s="410"/>
      <c r="AH294" s="410"/>
      <c r="AI294" s="410"/>
      <c r="AJ294" s="410"/>
      <c r="AK294" s="410"/>
      <c r="AL294" s="410"/>
      <c r="AM294" s="410"/>
      <c r="AN294" s="410"/>
      <c r="AO294" s="410"/>
      <c r="AP294" s="410"/>
      <c r="AQ294" s="410"/>
      <c r="AR294" s="410"/>
      <c r="AS294" s="410"/>
      <c r="AT294" s="410"/>
      <c r="AU294" s="410"/>
      <c r="AV294" s="410"/>
      <c r="AW294" s="410"/>
      <c r="AX294" s="410"/>
      <c r="AY294" s="410"/>
      <c r="AZ294" s="410"/>
      <c r="BA294" s="410"/>
      <c r="BB294" s="410"/>
      <c r="BC294" s="410"/>
      <c r="BD294" s="410"/>
      <c r="BE294" s="410"/>
      <c r="BF294" s="410"/>
      <c r="BG294" s="410"/>
      <c r="BH294" s="410"/>
      <c r="BI294" s="410"/>
      <c r="BJ294" s="410"/>
      <c r="BK294" s="410"/>
      <c r="BL294" s="410"/>
      <c r="BM294" s="410"/>
      <c r="BN294" s="410"/>
      <c r="BO294" s="410"/>
      <c r="BP294" s="410"/>
      <c r="BQ294" s="410"/>
      <c r="BR294" s="410"/>
      <c r="BS294" s="410"/>
    </row>
    <row r="295" spans="1:71" x14ac:dyDescent="0.25">
      <c r="A295" s="410"/>
      <c r="B295" s="410"/>
      <c r="C295" s="410"/>
      <c r="D295" s="410"/>
      <c r="E295" s="410"/>
      <c r="F295" s="410"/>
      <c r="G295" s="410"/>
      <c r="H295" s="410"/>
      <c r="I295" s="410"/>
      <c r="J295" s="410"/>
      <c r="K295" s="410"/>
      <c r="L295" s="410"/>
      <c r="M295" s="410"/>
      <c r="N295" s="410"/>
      <c r="O295" s="410"/>
      <c r="P295" s="410"/>
      <c r="Q295" s="410"/>
      <c r="R295" s="410"/>
      <c r="S295" s="410"/>
      <c r="T295" s="410"/>
      <c r="U295" s="410"/>
      <c r="V295" s="410"/>
      <c r="W295" s="410"/>
      <c r="X295" s="410"/>
      <c r="Y295" s="410"/>
      <c r="Z295" s="410"/>
      <c r="AA295" s="410"/>
      <c r="AB295" s="410"/>
      <c r="AC295" s="410"/>
      <c r="AD295" s="410"/>
      <c r="AE295" s="410"/>
      <c r="AF295" s="410"/>
      <c r="AG295" s="410"/>
      <c r="AH295" s="410"/>
      <c r="AI295" s="410"/>
      <c r="AJ295" s="410"/>
      <c r="AK295" s="410"/>
      <c r="AL295" s="410"/>
      <c r="AM295" s="410"/>
      <c r="AN295" s="410"/>
      <c r="AO295" s="410"/>
      <c r="AP295" s="410"/>
      <c r="AQ295" s="410"/>
      <c r="AR295" s="410"/>
      <c r="AS295" s="410"/>
      <c r="AT295" s="410"/>
      <c r="AU295" s="410"/>
      <c r="AV295" s="410"/>
      <c r="AW295" s="410"/>
      <c r="AX295" s="410"/>
      <c r="AY295" s="410"/>
      <c r="AZ295" s="410"/>
      <c r="BA295" s="410"/>
      <c r="BB295" s="410"/>
      <c r="BC295" s="410"/>
      <c r="BD295" s="410"/>
      <c r="BE295" s="410"/>
      <c r="BF295" s="410"/>
      <c r="BG295" s="410"/>
      <c r="BH295" s="410"/>
      <c r="BI295" s="410"/>
      <c r="BJ295" s="410"/>
      <c r="BK295" s="410"/>
      <c r="BL295" s="410"/>
      <c r="BM295" s="410"/>
      <c r="BN295" s="410"/>
      <c r="BO295" s="410"/>
      <c r="BP295" s="410"/>
      <c r="BQ295" s="410"/>
      <c r="BR295" s="410"/>
      <c r="BS295" s="410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72 A7:A8 R9:AQ9 A9:Q13 R10:AN10 AP10:AQ10 R11:W13 AA11:AB20 A14:W18 R19:W20 A19:Q22 R21:AN22 AT21:AT26 A23:AN28 AU24:AU26 AW24:AW26 BA24:BS26 R29:AN29 A29:P32 Q29:Q34 R30:AH30 AJ30:AN30 R31:AN32 AO31:AO80 R33:AC34 AF33:AF35 AJ33:AK35 A33:O36 AT33:AT36 AW33:AW36 BA33:BS36 Q35:AC35 Q36:W36 AA36:AB36 AZ37:BS41 A37:AN78 AS41:AV58 BA42:BS45 AZ46:BS46 BA47:BS49 AZ50:BS50 BA51:BS58 A79:Q79 R79:AN80 A80:P80 Q80:Q81 R81:T81 V81:X81 AA81:AB82 A81:O99 Q82:W82 R83:T99 V83:X99 AA83:AA99 Q83:Q120 AO92:AO101 AP100:AQ101 A100:P120 R100:AN121 AO102:AQ119 AO120 AP120:AQ121 A121:Q128 R122:AH122 AJ122:AN122 R123:AN127 AH128:AN128 R128:T129 V128:AC129 AE128:AF129 A129:C129 E129:P129 AH129:AL129 AN129 R130:AN134 A130:P135 Q130:Q209 R135:AL135 AM135:AN136 A136:O136 R136:AD136 AF136 AJ136:AL136 A137:P159 R159:AL159 AN159 AQ159 AM159:AM165 AP159:AP166 AO159:AO172 A160:O165 AQ166 R166:AN167 A166:P168 AP167:AQ167 R168:AL168 AN168 AQ168 AP168:AP172 AM168:AM213 A169:O170 R169:T170 V169:W170 AA169:AA170 AC169:AC170 AF169:AF170 AJ169:AK170 BA169:BS170 AZ171:BS172 AQ171:AQ173 R171:AL178 AN171:AN178 A171:P179 AZ173:IV173 AO173:AP176 BA174:BS175 BT174:IV65536 AQ176:AQ178 AP177:AP214 R179:AH179 AJ179:AK181 BA179:BS181 V180:X181 Z180:AC181 AF180:AF181 R180:T209 A180:O213 AA182:AA209 V182:W213 AC191 AF191 AJ191:AK191 BA191:BS191 AC197:AC198 AF197:AF198 AJ197:AK198 BA197:BS198 Q210:T211 Y210:AA211 AC211 AF211:AF213 AJ211:AK213 BA211:BS213 R212:T213 Y212:AC213 Q212:Q217 AQ214 AM214:AN215 A214:P216 R214:AL216 AP215:AQ215 AN216 AQ216 AP216:AP228 AM216:AM262 R217:T217 V217:AC218 AF217:AF218 AJ217:AK218 BA217:BS218 A217:O227 Q218:T218 AA219:AA223 V219:X226 R219:T227 Q219:Q262 Z224:AC226 AF224:AF227 AJ224:AK227 BA224:BS227 V227:AC227 AQ228 R228:AL230 AN228:AN230 A228:P262 AP229:AQ229 AQ230 AP230:AP243 R231:T242 V231:W242 AA231:AA242 AQ243 R243:AL245 AN243:AN245 AP244:AQ244 AQ245 AP245:AP263 AA246:AB246 R246:W262 AA247:AA250 AA251:AB262 A263:AN263 AQ263 AD264:AN264 AP264:AQ264 R264:AC265 A264:Q288 AD265:AL265 AN265 AQ265 AM265:AM269 AP265:AP269 R266:T268 V266:W268 AA266:AB268 R269:AL269 AN269 AQ269 AS269:AX271 R270:AN270 AP270:AQ276 R271:AL271 AM271:AN275 R272:AC274 AE272:AL274 AT272:AV274 AX272:AX274 R275:AL275 AS275:AX277 R276:AN276 R277:AL277 AN277 AQ277 AM277:AM281 AP277:AP281 R278:T280 V278:W280 AA278:AB280 R281:AL281 AN281 AQ281 AS281:AT283 AU281:AX287 R282:AN283 AP282:AQ287 R284:AC286 AE284:AN286 AT284:AT286 R287:AN287 AS287:AT287 R288:AQ288 AS288:AX288 A289:A295">
    <cfRule type="cellIs" dxfId="20" priority="19" operator="equal">
      <formula>"N/A"</formula>
    </cfRule>
  </conditionalFormatting>
  <conditionalFormatting sqref="B8">
    <cfRule type="cellIs" dxfId="19" priority="18" operator="equal">
      <formula>"N/A"</formula>
    </cfRule>
  </conditionalFormatting>
  <conditionalFormatting sqref="AO10:AO14 AO17:AO28 AO82:AO86 AO88:AO90 AO123 AO126 AO134 R137:AQ158 AO177:AO287">
    <cfRule type="cellIs" dxfId="18" priority="17" operator="equal">
      <formula>"N/A"</formula>
    </cfRule>
  </conditionalFormatting>
  <conditionalFormatting sqref="AP21:AS23 AP37:AR80">
    <cfRule type="cellIs" dxfId="17" priority="16" operator="equal">
      <formula>"N/A"</formula>
    </cfRule>
  </conditionalFormatting>
  <conditionalFormatting sqref="AR137:AR288">
    <cfRule type="cellIs" dxfId="16" priority="14" operator="equal">
      <formula>"N/A"</formula>
    </cfRule>
  </conditionalFormatting>
  <conditionalFormatting sqref="AR9:BS10 AU21:BS23 AP27:BS28 AP31:BS32 AS37:AY40 AS59:BS80 AR100:BS121 AP123:BS124 AP126:BS127 AP130:BS132 AP134:BS135 AS166:BS168 AY181 A296:BS65536">
    <cfRule type="cellIs" dxfId="15" priority="13" operator="equal">
      <formula>"N/A"</formula>
    </cfRule>
  </conditionalFormatting>
  <conditionalFormatting sqref="AS171:AY173">
    <cfRule type="cellIs" dxfId="14" priority="2" operator="equal">
      <formula>"N/A"</formula>
    </cfRule>
  </conditionalFormatting>
  <conditionalFormatting sqref="AS137:BS159">
    <cfRule type="cellIs" dxfId="13" priority="1" operator="equal">
      <formula>"N/A"</formula>
    </cfRule>
  </conditionalFormatting>
  <conditionalFormatting sqref="AS176:BS178">
    <cfRule type="cellIs" dxfId="12" priority="3" operator="equal">
      <formula>"N/A"</formula>
    </cfRule>
  </conditionalFormatting>
  <conditionalFormatting sqref="AS214:BS216">
    <cfRule type="cellIs" dxfId="11" priority="4" operator="equal">
      <formula>"N/A"</formula>
    </cfRule>
  </conditionalFormatting>
  <conditionalFormatting sqref="AS228:BS230">
    <cfRule type="cellIs" dxfId="10" priority="5" operator="equal">
      <formula>"N/A"</formula>
    </cfRule>
  </conditionalFormatting>
  <conditionalFormatting sqref="AS243:BS245">
    <cfRule type="cellIs" dxfId="9" priority="6" operator="equal">
      <formula>"N/A"</formula>
    </cfRule>
  </conditionalFormatting>
  <conditionalFormatting sqref="AS263:BS265">
    <cfRule type="cellIs" dxfId="8" priority="7" operator="equal">
      <formula>"N/A"</formula>
    </cfRule>
  </conditionalFormatting>
  <conditionalFormatting sqref="AY269:BS277">
    <cfRule type="cellIs" dxfId="7" priority="8" operator="equal">
      <formula>"N/A"</formula>
    </cfRule>
  </conditionalFormatting>
  <conditionalFormatting sqref="AY281:BS288">
    <cfRule type="cellIs" dxfId="6" priority="10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0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0CFC-09FE-4543-987D-09C5055C916E}">
  <sheetPr>
    <tabColor theme="5" tint="0.39997558519241921"/>
  </sheetPr>
  <dimension ref="A1:BK85"/>
  <sheetViews>
    <sheetView showGridLines="0" defaultGridColor="0" view="pageBreakPreview" colorId="0" zoomScaleNormal="100" zoomScaleSheetLayoutView="100" workbookViewId="0">
      <selection activeCell="A13" sqref="A13"/>
    </sheetView>
  </sheetViews>
  <sheetFormatPr defaultColWidth="8.7109375" defaultRowHeight="12.75" x14ac:dyDescent="0.2"/>
  <cols>
    <col min="1" max="1" width="76" style="318" customWidth="1"/>
    <col min="2" max="2" width="20.7109375" style="319" hidden="1" customWidth="1"/>
    <col min="3" max="14" width="8.7109375" style="319" hidden="1" customWidth="1"/>
    <col min="15" max="15" width="8" style="319" hidden="1" customWidth="1"/>
    <col min="16" max="16" width="11.42578125" style="233" hidden="1" customWidth="1"/>
    <col min="17" max="17" width="8" style="319" hidden="1" customWidth="1"/>
    <col min="18" max="18" width="8" style="233" hidden="1" customWidth="1"/>
    <col min="19" max="19" width="8" style="319" hidden="1" customWidth="1"/>
    <col min="20" max="20" width="8" style="233" hidden="1" customWidth="1"/>
    <col min="21" max="21" width="8.42578125" style="233" hidden="1" customWidth="1"/>
    <col min="22" max="22" width="20.7109375" style="233" hidden="1" customWidth="1"/>
    <col min="23" max="34" width="15.7109375" style="233" hidden="1" customWidth="1"/>
    <col min="35" max="35" width="15.7109375" style="319" hidden="1" customWidth="1"/>
    <col min="36" max="36" width="15.7109375" style="233" hidden="1" customWidth="1"/>
    <col min="37" max="37" width="14.85546875" style="233" hidden="1" customWidth="1"/>
    <col min="38" max="38" width="20.7109375" style="233" customWidth="1"/>
    <col min="39" max="39" width="13.140625" style="233" hidden="1" customWidth="1"/>
    <col min="40" max="40" width="17.7109375" style="233" hidden="1" customWidth="1"/>
    <col min="41" max="41" width="12.7109375" style="233" hidden="1" customWidth="1"/>
    <col min="42" max="43" width="22.85546875" style="233" hidden="1" customWidth="1"/>
    <col min="44" max="44" width="23.140625" style="233" hidden="1" customWidth="1"/>
    <col min="45" max="45" width="23.140625" style="233" customWidth="1"/>
    <col min="46" max="63" width="15.7109375" style="233" hidden="1" customWidth="1"/>
    <col min="64" max="64" width="8.7109375" style="233" customWidth="1"/>
    <col min="65" max="16384" width="8.7109375" style="233"/>
  </cols>
  <sheetData>
    <row r="1" spans="1:63" x14ac:dyDescent="0.2">
      <c r="A1" s="411"/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231"/>
      <c r="AD1" s="231"/>
      <c r="AE1" s="231"/>
      <c r="AF1" s="231"/>
      <c r="AG1" s="231"/>
      <c r="AH1" s="231"/>
      <c r="AI1" s="232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</row>
    <row r="2" spans="1:63" x14ac:dyDescent="0.2">
      <c r="A2" s="411"/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231"/>
      <c r="AD2" s="231"/>
      <c r="AE2" s="231"/>
      <c r="AF2" s="231"/>
      <c r="AG2" s="231"/>
      <c r="AH2" s="231"/>
      <c r="AI2" s="232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</row>
    <row r="3" spans="1:63" x14ac:dyDescent="0.2">
      <c r="A3" s="411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231"/>
      <c r="AD3" s="231"/>
      <c r="AE3" s="231"/>
      <c r="AF3" s="231"/>
      <c r="AG3" s="231"/>
      <c r="AH3" s="231"/>
      <c r="AI3" s="232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</row>
    <row r="4" spans="1:63" x14ac:dyDescent="0.2">
      <c r="A4" s="411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231"/>
      <c r="AD4" s="231"/>
      <c r="AE4" s="231"/>
      <c r="AF4" s="231"/>
      <c r="AG4" s="231"/>
      <c r="AH4" s="231"/>
      <c r="AI4" s="232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</row>
    <row r="5" spans="1:63" x14ac:dyDescent="0.2">
      <c r="A5" s="411"/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231"/>
      <c r="AD5" s="231"/>
      <c r="AE5" s="231"/>
      <c r="AF5" s="231"/>
      <c r="AG5" s="231"/>
      <c r="AH5" s="231"/>
      <c r="AI5" s="232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</row>
    <row r="6" spans="1:63" x14ac:dyDescent="0.2">
      <c r="A6" s="411"/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231"/>
      <c r="AD6" s="231"/>
      <c r="AE6" s="231"/>
      <c r="AF6" s="231"/>
      <c r="AG6" s="231"/>
      <c r="AH6" s="231"/>
      <c r="AI6" s="232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</row>
    <row r="7" spans="1:63" x14ac:dyDescent="0.2">
      <c r="A7" s="420" t="s">
        <v>0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  <c r="AC7" s="421"/>
      <c r="AD7" s="421"/>
      <c r="AE7" s="421"/>
      <c r="AF7" s="421"/>
      <c r="AG7" s="421"/>
      <c r="AH7" s="421"/>
      <c r="AI7" s="421"/>
      <c r="AJ7" s="421"/>
      <c r="AK7" s="421"/>
      <c r="AL7" s="421"/>
      <c r="AM7" s="421"/>
      <c r="AN7" s="421"/>
      <c r="AO7" s="421"/>
      <c r="AP7" s="421"/>
      <c r="AQ7" s="421"/>
      <c r="AR7" s="421"/>
      <c r="AS7" s="421"/>
      <c r="AT7" s="421"/>
      <c r="AU7" s="421"/>
      <c r="AV7" s="421"/>
      <c r="AW7" s="421"/>
      <c r="AX7" s="421"/>
      <c r="AY7" s="421"/>
      <c r="AZ7" s="421"/>
      <c r="BA7" s="421"/>
      <c r="BB7" s="421"/>
      <c r="BC7" s="421"/>
      <c r="BD7" s="421"/>
      <c r="BE7" s="421"/>
      <c r="BF7" s="421"/>
      <c r="BG7" s="421"/>
      <c r="BH7" s="421"/>
      <c r="BI7" s="421"/>
      <c r="BJ7" s="421"/>
      <c r="BK7" s="421"/>
    </row>
    <row r="8" spans="1:63" x14ac:dyDescent="0.2">
      <c r="A8" s="234" t="s">
        <v>170</v>
      </c>
      <c r="B8" s="422" t="s">
        <v>2</v>
      </c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4"/>
      <c r="AL8" s="422" t="s">
        <v>3</v>
      </c>
      <c r="AM8" s="423"/>
      <c r="AN8" s="423"/>
      <c r="AO8" s="423"/>
      <c r="AP8" s="423"/>
      <c r="AQ8" s="423"/>
      <c r="AR8" s="423"/>
      <c r="AS8" s="423"/>
      <c r="AT8" s="423"/>
      <c r="AU8" s="423"/>
      <c r="AV8" s="423"/>
      <c r="AW8" s="423"/>
      <c r="AX8" s="423"/>
      <c r="AY8" s="423"/>
      <c r="AZ8" s="423"/>
      <c r="BA8" s="423"/>
      <c r="BB8" s="423"/>
      <c r="BC8" s="423"/>
      <c r="BD8" s="423"/>
      <c r="BE8" s="423"/>
      <c r="BF8" s="423"/>
      <c r="BG8" s="423"/>
      <c r="BH8" s="423"/>
      <c r="BI8" s="423"/>
      <c r="BJ8" s="423"/>
      <c r="BK8" s="424"/>
    </row>
    <row r="9" spans="1:63" x14ac:dyDescent="0.2">
      <c r="A9" s="235" t="s">
        <v>171</v>
      </c>
      <c r="B9" s="236" t="s">
        <v>5</v>
      </c>
      <c r="C9" s="237">
        <v>44531</v>
      </c>
      <c r="D9" s="237" t="e">
        <f t="shared" ref="D9:O9" ca="1" si="0">_xll.FIMMÊS(C9,0)+1</f>
        <v>#NAME?</v>
      </c>
      <c r="E9" s="237" t="e">
        <f t="shared" ca="1" si="0"/>
        <v>#NAME?</v>
      </c>
      <c r="F9" s="237" t="e">
        <f t="shared" ca="1" si="0"/>
        <v>#NAME?</v>
      </c>
      <c r="G9" s="237" t="e">
        <f t="shared" ca="1" si="0"/>
        <v>#NAME?</v>
      </c>
      <c r="H9" s="237" t="e">
        <f t="shared" ca="1" si="0"/>
        <v>#NAME?</v>
      </c>
      <c r="I9" s="237" t="e">
        <f t="shared" ca="1" si="0"/>
        <v>#NAME?</v>
      </c>
      <c r="J9" s="237" t="e">
        <f t="shared" ca="1" si="0"/>
        <v>#NAME?</v>
      </c>
      <c r="K9" s="237" t="e">
        <f t="shared" ca="1" si="0"/>
        <v>#NAME?</v>
      </c>
      <c r="L9" s="237" t="e">
        <f t="shared" ca="1" si="0"/>
        <v>#NAME?</v>
      </c>
      <c r="M9" s="237" t="e">
        <f t="shared" ca="1" si="0"/>
        <v>#NAME?</v>
      </c>
      <c r="N9" s="237" t="e">
        <f t="shared" ca="1" si="0"/>
        <v>#NAME?</v>
      </c>
      <c r="O9" s="237" t="e">
        <f t="shared" ca="1" si="0"/>
        <v>#NAME?</v>
      </c>
      <c r="P9" s="236" t="s">
        <v>5</v>
      </c>
      <c r="Q9" s="237" t="e">
        <f ca="1">_xll.FIMMÊS(O9,0)+1</f>
        <v>#NAME?</v>
      </c>
      <c r="R9" s="237" t="e">
        <f t="shared" ref="R9:BK9" ca="1" si="1">_xll.FIMMÊS(Q9,0)+1</f>
        <v>#NAME?</v>
      </c>
      <c r="S9" s="237" t="e">
        <f t="shared" ca="1" si="1"/>
        <v>#NAME?</v>
      </c>
      <c r="T9" s="237" t="e">
        <f t="shared" ca="1" si="1"/>
        <v>#NAME?</v>
      </c>
      <c r="U9" s="237" t="e">
        <f t="shared" ca="1" si="1"/>
        <v>#NAME?</v>
      </c>
      <c r="V9" s="237" t="e">
        <f t="shared" ca="1" si="1"/>
        <v>#NAME?</v>
      </c>
      <c r="W9" s="237" t="e">
        <f t="shared" ca="1" si="1"/>
        <v>#NAME?</v>
      </c>
      <c r="X9" s="237" t="e">
        <f t="shared" ca="1" si="1"/>
        <v>#NAME?</v>
      </c>
      <c r="Y9" s="237" t="e">
        <f t="shared" ca="1" si="1"/>
        <v>#NAME?</v>
      </c>
      <c r="Z9" s="237" t="e">
        <f t="shared" ca="1" si="1"/>
        <v>#NAME?</v>
      </c>
      <c r="AA9" s="237" t="e">
        <f t="shared" ca="1" si="1"/>
        <v>#NAME?</v>
      </c>
      <c r="AB9" s="237" t="e">
        <f t="shared" ca="1" si="1"/>
        <v>#NAME?</v>
      </c>
      <c r="AC9" s="237" t="e">
        <f t="shared" ca="1" si="1"/>
        <v>#NAME?</v>
      </c>
      <c r="AD9" s="237" t="e">
        <f t="shared" ca="1" si="1"/>
        <v>#NAME?</v>
      </c>
      <c r="AE9" s="237" t="e">
        <f t="shared" ca="1" si="1"/>
        <v>#NAME?</v>
      </c>
      <c r="AF9" s="237" t="e">
        <f t="shared" ca="1" si="1"/>
        <v>#NAME?</v>
      </c>
      <c r="AG9" s="237" t="e">
        <f t="shared" ca="1" si="1"/>
        <v>#NAME?</v>
      </c>
      <c r="AH9" s="237" t="e">
        <f t="shared" ca="1" si="1"/>
        <v>#NAME?</v>
      </c>
      <c r="AI9" s="237" t="e">
        <f t="shared" ca="1" si="1"/>
        <v>#NAME?</v>
      </c>
      <c r="AJ9" s="237" t="e">
        <f t="shared" ca="1" si="1"/>
        <v>#NAME?</v>
      </c>
      <c r="AK9" s="237" t="e">
        <f t="shared" ca="1" si="1"/>
        <v>#NAME?</v>
      </c>
      <c r="AL9" s="238"/>
      <c r="AM9" s="237" t="e">
        <f ca="1">_xll.FIMMÊS(AK9,0)+1</f>
        <v>#NAME?</v>
      </c>
      <c r="AN9" s="237" t="e">
        <f t="shared" ca="1" si="1"/>
        <v>#NAME?</v>
      </c>
      <c r="AO9" s="237" t="e">
        <f t="shared" ca="1" si="1"/>
        <v>#NAME?</v>
      </c>
      <c r="AP9" s="237" t="e">
        <f t="shared" ca="1" si="1"/>
        <v>#NAME?</v>
      </c>
      <c r="AQ9" s="237" t="e">
        <f t="shared" ca="1" si="1"/>
        <v>#NAME?</v>
      </c>
      <c r="AR9" s="237" t="e">
        <f t="shared" ca="1" si="1"/>
        <v>#NAME?</v>
      </c>
      <c r="AS9" s="237" t="e">
        <f t="shared" ca="1" si="1"/>
        <v>#NAME?</v>
      </c>
      <c r="AT9" s="237" t="e">
        <f t="shared" ca="1" si="1"/>
        <v>#NAME?</v>
      </c>
      <c r="AU9" s="237" t="e">
        <f t="shared" ca="1" si="1"/>
        <v>#NAME?</v>
      </c>
      <c r="AV9" s="237" t="e">
        <f t="shared" ca="1" si="1"/>
        <v>#NAME?</v>
      </c>
      <c r="AW9" s="237" t="e">
        <f t="shared" ca="1" si="1"/>
        <v>#NAME?</v>
      </c>
      <c r="AX9" s="237" t="e">
        <f t="shared" ca="1" si="1"/>
        <v>#NAME?</v>
      </c>
      <c r="AY9" s="237" t="e">
        <f t="shared" ca="1" si="1"/>
        <v>#NAME?</v>
      </c>
      <c r="AZ9" s="237" t="e">
        <f t="shared" ca="1" si="1"/>
        <v>#NAME?</v>
      </c>
      <c r="BA9" s="237" t="e">
        <f t="shared" ca="1" si="1"/>
        <v>#NAME?</v>
      </c>
      <c r="BB9" s="237" t="e">
        <f t="shared" ca="1" si="1"/>
        <v>#NAME?</v>
      </c>
      <c r="BC9" s="237" t="e">
        <f t="shared" ca="1" si="1"/>
        <v>#NAME?</v>
      </c>
      <c r="BD9" s="237" t="e">
        <f t="shared" ca="1" si="1"/>
        <v>#NAME?</v>
      </c>
      <c r="BE9" s="237" t="e">
        <f t="shared" ca="1" si="1"/>
        <v>#NAME?</v>
      </c>
      <c r="BF9" s="237" t="e">
        <f t="shared" ca="1" si="1"/>
        <v>#NAME?</v>
      </c>
      <c r="BG9" s="237" t="e">
        <f t="shared" ca="1" si="1"/>
        <v>#NAME?</v>
      </c>
      <c r="BH9" s="237" t="e">
        <f t="shared" ca="1" si="1"/>
        <v>#NAME?</v>
      </c>
      <c r="BI9" s="237" t="e">
        <f t="shared" ca="1" si="1"/>
        <v>#NAME?</v>
      </c>
      <c r="BJ9" s="237" t="e">
        <f t="shared" ca="1" si="1"/>
        <v>#NAME?</v>
      </c>
      <c r="BK9" s="237" t="e">
        <f t="shared" ca="1" si="1"/>
        <v>#NAME?</v>
      </c>
    </row>
    <row r="10" spans="1:63" s="241" customFormat="1" x14ac:dyDescent="0.2">
      <c r="A10" s="239" t="s">
        <v>172</v>
      </c>
      <c r="B10" s="240" t="s">
        <v>173</v>
      </c>
      <c r="C10" s="240">
        <f t="shared" ref="C10:O10" si="2">IFERROR((C11/C12),0)</f>
        <v>0.52652329749103943</v>
      </c>
      <c r="D10" s="240">
        <f t="shared" si="2"/>
        <v>0.59312182126422863</v>
      </c>
      <c r="E10" s="240">
        <f t="shared" si="2"/>
        <v>0.60871256320497857</v>
      </c>
      <c r="F10" s="240">
        <f t="shared" si="2"/>
        <v>0.53489439853076215</v>
      </c>
      <c r="G10" s="240">
        <f t="shared" si="2"/>
        <v>0.63456561922365984</v>
      </c>
      <c r="H10" s="240">
        <f t="shared" si="2"/>
        <v>0.55623378605218987</v>
      </c>
      <c r="I10" s="240">
        <f t="shared" si="2"/>
        <v>0.61125925925925928</v>
      </c>
      <c r="J10" s="240">
        <f t="shared" si="2"/>
        <v>0.54104903078677313</v>
      </c>
      <c r="K10" s="240">
        <f t="shared" si="2"/>
        <v>0.52487760446316745</v>
      </c>
      <c r="L10" s="240">
        <f t="shared" si="2"/>
        <v>0.54289071680376033</v>
      </c>
      <c r="M10" s="240">
        <f t="shared" si="2"/>
        <v>0.51236749116607772</v>
      </c>
      <c r="N10" s="240">
        <f t="shared" si="2"/>
        <v>0.5700258397932817</v>
      </c>
      <c r="O10" s="240">
        <f t="shared" si="2"/>
        <v>0.66887039781146695</v>
      </c>
      <c r="P10" s="240" t="s">
        <v>173</v>
      </c>
      <c r="Q10" s="240">
        <f>IFERROR((Q11/Q12),0)</f>
        <v>0.70067954979825864</v>
      </c>
      <c r="R10" s="240">
        <f>IFERROR((R11/R12),0)</f>
        <v>0.83329126703685008</v>
      </c>
      <c r="S10" s="240">
        <f t="shared" ref="S10:BK10" si="3">IFERROR((S11/S12),0)</f>
        <v>0.85409780006839164</v>
      </c>
      <c r="T10" s="240">
        <f t="shared" si="3"/>
        <v>0.83934040047114256</v>
      </c>
      <c r="U10" s="240">
        <f t="shared" si="3"/>
        <v>0.84908241194574263</v>
      </c>
      <c r="V10" s="240">
        <f t="shared" si="3"/>
        <v>0.85292014302741359</v>
      </c>
      <c r="W10" s="240">
        <f t="shared" si="3"/>
        <v>0.87301949162202208</v>
      </c>
      <c r="X10" s="240">
        <f t="shared" si="3"/>
        <v>0.85797332725407505</v>
      </c>
      <c r="Y10" s="240">
        <f t="shared" si="3"/>
        <v>0.86925795053003529</v>
      </c>
      <c r="Z10" s="240">
        <f t="shared" si="3"/>
        <v>0.92305938675481591</v>
      </c>
      <c r="AA10" s="240">
        <f t="shared" si="3"/>
        <v>0.89929328621908122</v>
      </c>
      <c r="AB10" s="240">
        <f t="shared" si="3"/>
        <v>0.88532998974125154</v>
      </c>
      <c r="AC10" s="240">
        <f t="shared" si="3"/>
        <v>0.90425168129488198</v>
      </c>
      <c r="AD10" s="240">
        <f t="shared" si="3"/>
        <v>0.92287072011697335</v>
      </c>
      <c r="AE10" s="240">
        <f t="shared" si="3"/>
        <v>0.91439644363387662</v>
      </c>
      <c r="AF10" s="240">
        <f t="shared" si="3"/>
        <v>0.92720848056537097</v>
      </c>
      <c r="AG10" s="240">
        <f t="shared" si="3"/>
        <v>0.93685170409210072</v>
      </c>
      <c r="AH10" s="240">
        <f t="shared" si="3"/>
        <v>0.91613663133097767</v>
      </c>
      <c r="AI10" s="240">
        <f t="shared" si="3"/>
        <v>0.89992020973441245</v>
      </c>
      <c r="AJ10" s="240">
        <f t="shared" si="3"/>
        <v>0.9268209278468027</v>
      </c>
      <c r="AK10" s="240">
        <f t="shared" si="3"/>
        <v>0.93934040047114253</v>
      </c>
      <c r="AL10" s="240" t="s">
        <v>174</v>
      </c>
      <c r="AM10" s="240">
        <f t="shared" si="3"/>
        <v>0.93411603784338315</v>
      </c>
      <c r="AN10" s="240">
        <f t="shared" si="3"/>
        <v>0.93889288281811645</v>
      </c>
      <c r="AO10" s="240">
        <f t="shared" si="3"/>
        <v>0.9220915337137533</v>
      </c>
      <c r="AP10" s="240">
        <f t="shared" si="3"/>
        <v>0.91603586817281935</v>
      </c>
      <c r="AQ10" s="240">
        <f t="shared" si="3"/>
        <v>0.93476018566271268</v>
      </c>
      <c r="AR10" s="240">
        <f t="shared" si="3"/>
        <v>0.94747874694305345</v>
      </c>
      <c r="AS10" s="240">
        <f t="shared" si="3"/>
        <v>0.92635379061371836</v>
      </c>
      <c r="AT10" s="240">
        <f t="shared" si="3"/>
        <v>0</v>
      </c>
      <c r="AU10" s="240">
        <f t="shared" si="3"/>
        <v>0</v>
      </c>
      <c r="AV10" s="240">
        <f t="shared" si="3"/>
        <v>0</v>
      </c>
      <c r="AW10" s="240">
        <f t="shared" si="3"/>
        <v>0</v>
      </c>
      <c r="AX10" s="240">
        <f t="shared" si="3"/>
        <v>0</v>
      </c>
      <c r="AY10" s="240">
        <f t="shared" si="3"/>
        <v>0</v>
      </c>
      <c r="AZ10" s="240">
        <f t="shared" si="3"/>
        <v>0</v>
      </c>
      <c r="BA10" s="240">
        <f t="shared" si="3"/>
        <v>0</v>
      </c>
      <c r="BB10" s="240">
        <f t="shared" si="3"/>
        <v>0</v>
      </c>
      <c r="BC10" s="240">
        <f t="shared" si="3"/>
        <v>0</v>
      </c>
      <c r="BD10" s="240">
        <f t="shared" si="3"/>
        <v>0</v>
      </c>
      <c r="BE10" s="240">
        <f t="shared" si="3"/>
        <v>0</v>
      </c>
      <c r="BF10" s="240">
        <f t="shared" si="3"/>
        <v>0</v>
      </c>
      <c r="BG10" s="240">
        <f t="shared" si="3"/>
        <v>0</v>
      </c>
      <c r="BH10" s="240">
        <f t="shared" si="3"/>
        <v>0</v>
      </c>
      <c r="BI10" s="240">
        <f t="shared" si="3"/>
        <v>0</v>
      </c>
      <c r="BJ10" s="240">
        <f t="shared" si="3"/>
        <v>0</v>
      </c>
      <c r="BK10" s="240">
        <f t="shared" si="3"/>
        <v>0</v>
      </c>
    </row>
    <row r="11" spans="1:63" s="247" customFormat="1" x14ac:dyDescent="0.2">
      <c r="A11" s="242" t="s">
        <v>175</v>
      </c>
      <c r="B11" s="243"/>
      <c r="C11" s="14">
        <v>1469</v>
      </c>
      <c r="D11" s="14">
        <v>2449</v>
      </c>
      <c r="E11" s="14">
        <v>3130</v>
      </c>
      <c r="F11" s="14">
        <v>3495</v>
      </c>
      <c r="G11" s="14">
        <v>3433</v>
      </c>
      <c r="H11" s="244">
        <v>3645</v>
      </c>
      <c r="I11" s="14">
        <v>4126</v>
      </c>
      <c r="J11" s="14">
        <v>4745</v>
      </c>
      <c r="K11" s="14">
        <v>4610</v>
      </c>
      <c r="L11" s="14">
        <v>4620</v>
      </c>
      <c r="M11" s="14">
        <v>4495</v>
      </c>
      <c r="N11" s="14">
        <v>4412</v>
      </c>
      <c r="O11" s="245">
        <v>5868</v>
      </c>
      <c r="P11" s="243"/>
      <c r="Q11" s="17">
        <v>6599</v>
      </c>
      <c r="R11" s="245">
        <v>6603</v>
      </c>
      <c r="S11" s="17">
        <v>7493</v>
      </c>
      <c r="T11" s="245">
        <v>7126</v>
      </c>
      <c r="U11" s="245">
        <v>7449</v>
      </c>
      <c r="V11" s="245">
        <v>7156</v>
      </c>
      <c r="W11" s="245">
        <v>7659</v>
      </c>
      <c r="X11" s="245">
        <v>7527</v>
      </c>
      <c r="Y11" s="19">
        <v>7380</v>
      </c>
      <c r="Z11" s="245">
        <v>8098</v>
      </c>
      <c r="AA11" s="245">
        <v>7635</v>
      </c>
      <c r="AB11" s="245">
        <v>7767</v>
      </c>
      <c r="AC11" s="19">
        <v>7933</v>
      </c>
      <c r="AD11" s="245">
        <v>7574</v>
      </c>
      <c r="AE11" s="245">
        <v>8022</v>
      </c>
      <c r="AF11" s="19">
        <v>7872</v>
      </c>
      <c r="AG11" s="245">
        <v>8219</v>
      </c>
      <c r="AH11" s="19">
        <v>7778</v>
      </c>
      <c r="AI11" s="17">
        <v>7895</v>
      </c>
      <c r="AJ11" s="245">
        <v>8131</v>
      </c>
      <c r="AK11" s="19">
        <v>7975</v>
      </c>
      <c r="AL11" s="246"/>
      <c r="AM11" s="19">
        <v>8195</v>
      </c>
      <c r="AN11" s="19">
        <v>7836</v>
      </c>
      <c r="AO11" s="245">
        <v>7918</v>
      </c>
      <c r="AP11" s="19">
        <v>7866</v>
      </c>
      <c r="AQ11" s="245">
        <v>7250</v>
      </c>
      <c r="AR11" s="19">
        <v>8136</v>
      </c>
      <c r="AS11" s="19">
        <v>7698</v>
      </c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</row>
    <row r="12" spans="1:63" s="247" customFormat="1" x14ac:dyDescent="0.2">
      <c r="A12" s="242" t="s">
        <v>176</v>
      </c>
      <c r="B12" s="243"/>
      <c r="C12" s="14">
        <v>2790</v>
      </c>
      <c r="D12" s="14">
        <v>4129</v>
      </c>
      <c r="E12" s="14">
        <v>5142</v>
      </c>
      <c r="F12" s="14">
        <v>6534</v>
      </c>
      <c r="G12" s="14">
        <v>5410</v>
      </c>
      <c r="H12" s="244">
        <v>6553</v>
      </c>
      <c r="I12" s="14">
        <v>6750</v>
      </c>
      <c r="J12" s="14">
        <v>8770</v>
      </c>
      <c r="K12" s="14">
        <v>8783</v>
      </c>
      <c r="L12" s="14">
        <v>8510</v>
      </c>
      <c r="M12" s="14">
        <v>8773</v>
      </c>
      <c r="N12" s="14">
        <v>7740</v>
      </c>
      <c r="O12" s="245">
        <v>8773</v>
      </c>
      <c r="P12" s="243"/>
      <c r="Q12" s="248">
        <v>9418</v>
      </c>
      <c r="R12" s="245">
        <v>7924</v>
      </c>
      <c r="S12" s="248">
        <v>8773</v>
      </c>
      <c r="T12" s="245">
        <v>8490</v>
      </c>
      <c r="U12" s="245">
        <v>8773</v>
      </c>
      <c r="V12" s="245">
        <v>8390</v>
      </c>
      <c r="W12" s="245">
        <v>8773</v>
      </c>
      <c r="X12" s="245">
        <v>8773</v>
      </c>
      <c r="Y12" s="25">
        <v>8490</v>
      </c>
      <c r="Z12" s="245">
        <v>8773</v>
      </c>
      <c r="AA12" s="245">
        <v>8490</v>
      </c>
      <c r="AB12" s="245">
        <v>8773</v>
      </c>
      <c r="AC12" s="25">
        <v>8773</v>
      </c>
      <c r="AD12" s="245">
        <v>8207</v>
      </c>
      <c r="AE12" s="245">
        <v>8773</v>
      </c>
      <c r="AF12" s="25">
        <v>8490</v>
      </c>
      <c r="AG12" s="245">
        <v>8773</v>
      </c>
      <c r="AH12" s="25">
        <v>8490</v>
      </c>
      <c r="AI12" s="248">
        <v>8773</v>
      </c>
      <c r="AJ12" s="245">
        <v>8773</v>
      </c>
      <c r="AK12" s="25">
        <v>8490</v>
      </c>
      <c r="AL12" s="246"/>
      <c r="AM12" s="25">
        <v>8773</v>
      </c>
      <c r="AN12" s="25">
        <v>8346</v>
      </c>
      <c r="AO12" s="245">
        <v>8587</v>
      </c>
      <c r="AP12" s="25">
        <v>8587</v>
      </c>
      <c r="AQ12" s="245">
        <v>7756</v>
      </c>
      <c r="AR12" s="25">
        <v>8587</v>
      </c>
      <c r="AS12" s="25">
        <v>8310</v>
      </c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</row>
    <row r="13" spans="1:63" s="251" customFormat="1" x14ac:dyDescent="0.2">
      <c r="A13" s="249" t="s">
        <v>177</v>
      </c>
      <c r="B13" s="250" t="s">
        <v>178</v>
      </c>
      <c r="C13" s="250">
        <f t="shared" ref="C13:O13" si="4">IFERROR((C14/C15),0)</f>
        <v>9.6013071895424833</v>
      </c>
      <c r="D13" s="250">
        <f t="shared" si="4"/>
        <v>9.7182539682539684</v>
      </c>
      <c r="E13" s="250">
        <f t="shared" si="4"/>
        <v>9.3993993993993996</v>
      </c>
      <c r="F13" s="250">
        <f t="shared" si="4"/>
        <v>6.263440860215054</v>
      </c>
      <c r="G13" s="250">
        <f t="shared" si="4"/>
        <v>6.601923076923077</v>
      </c>
      <c r="H13" s="250">
        <f t="shared" si="4"/>
        <v>5.448430493273543</v>
      </c>
      <c r="I13" s="250">
        <f t="shared" si="4"/>
        <v>5.4218134034165573</v>
      </c>
      <c r="J13" s="250">
        <f t="shared" si="4"/>
        <v>6.0139416983523448</v>
      </c>
      <c r="K13" s="250">
        <f t="shared" si="4"/>
        <v>0</v>
      </c>
      <c r="L13" s="250">
        <f t="shared" si="4"/>
        <v>5.5</v>
      </c>
      <c r="M13" s="250">
        <f t="shared" si="4"/>
        <v>5.6898734177215191</v>
      </c>
      <c r="N13" s="250">
        <f t="shared" si="4"/>
        <v>5.5496855345911946</v>
      </c>
      <c r="O13" s="250">
        <f t="shared" si="4"/>
        <v>5.9332659251769462</v>
      </c>
      <c r="P13" s="250" t="s">
        <v>178</v>
      </c>
      <c r="Q13" s="250">
        <f t="shared" ref="Q13:BK13" si="5">IFERROR((Q14/Q15),0)</f>
        <v>6.5014778325123155</v>
      </c>
      <c r="R13" s="250">
        <f t="shared" si="5"/>
        <v>6.2766159695817487</v>
      </c>
      <c r="S13" s="250">
        <f t="shared" si="5"/>
        <v>6.156943303204601</v>
      </c>
      <c r="T13" s="250">
        <f t="shared" si="5"/>
        <v>5.9136929460580916</v>
      </c>
      <c r="U13" s="250">
        <f t="shared" si="5"/>
        <v>6.2230576441102761</v>
      </c>
      <c r="V13" s="250">
        <f t="shared" si="5"/>
        <v>6.2497816593886464</v>
      </c>
      <c r="W13" s="250">
        <f t="shared" si="5"/>
        <v>6.3612956810631225</v>
      </c>
      <c r="X13" s="250">
        <f t="shared" si="5"/>
        <v>5.7811059907834101</v>
      </c>
      <c r="Y13" s="250">
        <f t="shared" si="5"/>
        <v>5.7253685027152832</v>
      </c>
      <c r="Z13" s="250">
        <f t="shared" si="5"/>
        <v>5.8723712835387962</v>
      </c>
      <c r="AA13" s="250">
        <f t="shared" si="5"/>
        <v>5.8416220351951029</v>
      </c>
      <c r="AB13" s="250">
        <f t="shared" si="5"/>
        <v>5.6323422770123281</v>
      </c>
      <c r="AC13" s="250">
        <f t="shared" si="5"/>
        <v>5.7071942446043167</v>
      </c>
      <c r="AD13" s="250">
        <f t="shared" si="5"/>
        <v>5.289106145251397</v>
      </c>
      <c r="AE13" s="250">
        <f t="shared" si="5"/>
        <v>5.7629310344827589</v>
      </c>
      <c r="AF13" s="250">
        <f t="shared" si="5"/>
        <v>5.8138847858197931</v>
      </c>
      <c r="AG13" s="250">
        <f t="shared" si="5"/>
        <v>5.8875358166189109</v>
      </c>
      <c r="AH13" s="250">
        <f t="shared" si="5"/>
        <v>6.1828298887122415</v>
      </c>
      <c r="AI13" s="250">
        <f t="shared" si="5"/>
        <v>5.9450301204819276</v>
      </c>
      <c r="AJ13" s="250">
        <f t="shared" si="5"/>
        <v>5.8792480115690529</v>
      </c>
      <c r="AK13" s="250">
        <f t="shared" si="5"/>
        <v>6.215900233826968</v>
      </c>
      <c r="AL13" s="250" t="s">
        <v>179</v>
      </c>
      <c r="AM13" s="250">
        <f t="shared" si="5"/>
        <v>6.1755840241145439</v>
      </c>
      <c r="AN13" s="250">
        <f t="shared" si="5"/>
        <v>6.3091787439613523</v>
      </c>
      <c r="AO13" s="250">
        <f t="shared" si="5"/>
        <v>5.7711370262390673</v>
      </c>
      <c r="AP13" s="250">
        <f t="shared" si="5"/>
        <v>5.4285714285714288</v>
      </c>
      <c r="AQ13" s="250">
        <f t="shared" si="5"/>
        <v>5.127298444130127</v>
      </c>
      <c r="AR13" s="250">
        <f t="shared" si="5"/>
        <v>5.3141737426518612</v>
      </c>
      <c r="AS13" s="250">
        <f t="shared" si="5"/>
        <v>5.0711462450592881</v>
      </c>
      <c r="AT13" s="250">
        <f t="shared" si="5"/>
        <v>0</v>
      </c>
      <c r="AU13" s="250">
        <f t="shared" si="5"/>
        <v>0</v>
      </c>
      <c r="AV13" s="250">
        <f t="shared" si="5"/>
        <v>0</v>
      </c>
      <c r="AW13" s="250">
        <f t="shared" si="5"/>
        <v>0</v>
      </c>
      <c r="AX13" s="250">
        <f t="shared" si="5"/>
        <v>0</v>
      </c>
      <c r="AY13" s="250">
        <f t="shared" si="5"/>
        <v>0</v>
      </c>
      <c r="AZ13" s="250">
        <f t="shared" si="5"/>
        <v>0</v>
      </c>
      <c r="BA13" s="250">
        <f t="shared" si="5"/>
        <v>0</v>
      </c>
      <c r="BB13" s="250">
        <f t="shared" si="5"/>
        <v>0</v>
      </c>
      <c r="BC13" s="250">
        <f t="shared" si="5"/>
        <v>0</v>
      </c>
      <c r="BD13" s="250">
        <f t="shared" si="5"/>
        <v>0</v>
      </c>
      <c r="BE13" s="250">
        <f t="shared" si="5"/>
        <v>0</v>
      </c>
      <c r="BF13" s="250">
        <f t="shared" si="5"/>
        <v>0</v>
      </c>
      <c r="BG13" s="250">
        <f t="shared" si="5"/>
        <v>0</v>
      </c>
      <c r="BH13" s="250">
        <f t="shared" si="5"/>
        <v>0</v>
      </c>
      <c r="BI13" s="250">
        <f t="shared" si="5"/>
        <v>0</v>
      </c>
      <c r="BJ13" s="250">
        <f t="shared" si="5"/>
        <v>0</v>
      </c>
      <c r="BK13" s="250">
        <f t="shared" si="5"/>
        <v>0</v>
      </c>
    </row>
    <row r="14" spans="1:63" s="247" customFormat="1" x14ac:dyDescent="0.2">
      <c r="A14" s="242" t="s">
        <v>175</v>
      </c>
      <c r="B14" s="243"/>
      <c r="C14" s="14">
        <f t="shared" ref="C14:O14" si="6">C11</f>
        <v>1469</v>
      </c>
      <c r="D14" s="14">
        <f t="shared" si="6"/>
        <v>2449</v>
      </c>
      <c r="E14" s="14">
        <f t="shared" si="6"/>
        <v>3130</v>
      </c>
      <c r="F14" s="14">
        <f t="shared" si="6"/>
        <v>3495</v>
      </c>
      <c r="G14" s="14">
        <f t="shared" si="6"/>
        <v>3433</v>
      </c>
      <c r="H14" s="14">
        <f t="shared" si="6"/>
        <v>3645</v>
      </c>
      <c r="I14" s="14">
        <f t="shared" si="6"/>
        <v>4126</v>
      </c>
      <c r="J14" s="14">
        <f t="shared" si="6"/>
        <v>4745</v>
      </c>
      <c r="K14" s="14">
        <v>4610</v>
      </c>
      <c r="L14" s="14">
        <f t="shared" si="6"/>
        <v>4620</v>
      </c>
      <c r="M14" s="14">
        <f t="shared" si="6"/>
        <v>4495</v>
      </c>
      <c r="N14" s="14">
        <f t="shared" si="6"/>
        <v>4412</v>
      </c>
      <c r="O14" s="14">
        <f t="shared" si="6"/>
        <v>5868</v>
      </c>
      <c r="P14" s="243"/>
      <c r="Q14" s="14">
        <f t="shared" ref="Q14:BK14" si="7">Q11</f>
        <v>6599</v>
      </c>
      <c r="R14" s="14">
        <f t="shared" si="7"/>
        <v>6603</v>
      </c>
      <c r="S14" s="14">
        <f t="shared" si="7"/>
        <v>7493</v>
      </c>
      <c r="T14" s="14">
        <f t="shared" si="7"/>
        <v>7126</v>
      </c>
      <c r="U14" s="14">
        <f t="shared" si="7"/>
        <v>7449</v>
      </c>
      <c r="V14" s="14">
        <f t="shared" si="7"/>
        <v>7156</v>
      </c>
      <c r="W14" s="14">
        <f t="shared" si="7"/>
        <v>7659</v>
      </c>
      <c r="X14" s="14">
        <f t="shared" si="7"/>
        <v>7527</v>
      </c>
      <c r="Y14" s="14">
        <f t="shared" si="7"/>
        <v>7380</v>
      </c>
      <c r="Z14" s="14">
        <f t="shared" si="7"/>
        <v>8098</v>
      </c>
      <c r="AA14" s="14">
        <f t="shared" si="7"/>
        <v>7635</v>
      </c>
      <c r="AB14" s="14">
        <f t="shared" si="7"/>
        <v>7767</v>
      </c>
      <c r="AC14" s="14">
        <f t="shared" si="7"/>
        <v>7933</v>
      </c>
      <c r="AD14" s="14">
        <f t="shared" si="7"/>
        <v>7574</v>
      </c>
      <c r="AE14" s="14">
        <f t="shared" si="7"/>
        <v>8022</v>
      </c>
      <c r="AF14" s="14">
        <f t="shared" si="7"/>
        <v>7872</v>
      </c>
      <c r="AG14" s="14">
        <f t="shared" si="7"/>
        <v>8219</v>
      </c>
      <c r="AH14" s="14">
        <f t="shared" si="7"/>
        <v>7778</v>
      </c>
      <c r="AI14" s="14">
        <f t="shared" si="7"/>
        <v>7895</v>
      </c>
      <c r="AJ14" s="14">
        <f t="shared" si="7"/>
        <v>8131</v>
      </c>
      <c r="AK14" s="14">
        <f t="shared" si="7"/>
        <v>7975</v>
      </c>
      <c r="AL14" s="252"/>
      <c r="AM14" s="14">
        <f t="shared" si="7"/>
        <v>8195</v>
      </c>
      <c r="AN14" s="14">
        <f t="shared" si="7"/>
        <v>7836</v>
      </c>
      <c r="AO14" s="14">
        <f t="shared" si="7"/>
        <v>7918</v>
      </c>
      <c r="AP14" s="14">
        <f t="shared" si="7"/>
        <v>7866</v>
      </c>
      <c r="AQ14" s="14">
        <f t="shared" si="7"/>
        <v>7250</v>
      </c>
      <c r="AR14" s="14">
        <f t="shared" si="7"/>
        <v>8136</v>
      </c>
      <c r="AS14" s="14">
        <f t="shared" si="7"/>
        <v>7698</v>
      </c>
      <c r="AT14" s="14">
        <f t="shared" si="7"/>
        <v>0</v>
      </c>
      <c r="AU14" s="14">
        <f t="shared" si="7"/>
        <v>0</v>
      </c>
      <c r="AV14" s="14">
        <f t="shared" si="7"/>
        <v>0</v>
      </c>
      <c r="AW14" s="14">
        <f t="shared" si="7"/>
        <v>0</v>
      </c>
      <c r="AX14" s="14">
        <f t="shared" si="7"/>
        <v>0</v>
      </c>
      <c r="AY14" s="14">
        <f t="shared" si="7"/>
        <v>0</v>
      </c>
      <c r="AZ14" s="14">
        <f t="shared" si="7"/>
        <v>0</v>
      </c>
      <c r="BA14" s="14">
        <f t="shared" si="7"/>
        <v>0</v>
      </c>
      <c r="BB14" s="14">
        <f t="shared" si="7"/>
        <v>0</v>
      </c>
      <c r="BC14" s="14">
        <f t="shared" si="7"/>
        <v>0</v>
      </c>
      <c r="BD14" s="14">
        <f t="shared" si="7"/>
        <v>0</v>
      </c>
      <c r="BE14" s="14">
        <f t="shared" si="7"/>
        <v>0</v>
      </c>
      <c r="BF14" s="14">
        <f t="shared" si="7"/>
        <v>0</v>
      </c>
      <c r="BG14" s="14">
        <f t="shared" si="7"/>
        <v>0</v>
      </c>
      <c r="BH14" s="14">
        <f t="shared" si="7"/>
        <v>0</v>
      </c>
      <c r="BI14" s="14">
        <f t="shared" si="7"/>
        <v>0</v>
      </c>
      <c r="BJ14" s="14">
        <f t="shared" si="7"/>
        <v>0</v>
      </c>
      <c r="BK14" s="14">
        <f t="shared" si="7"/>
        <v>0</v>
      </c>
    </row>
    <row r="15" spans="1:63" s="247" customFormat="1" x14ac:dyDescent="0.2">
      <c r="A15" s="242" t="s">
        <v>180</v>
      </c>
      <c r="B15" s="243"/>
      <c r="C15" s="253">
        <v>153</v>
      </c>
      <c r="D15" s="253">
        <v>252</v>
      </c>
      <c r="E15" s="14">
        <v>333</v>
      </c>
      <c r="F15" s="14">
        <v>558</v>
      </c>
      <c r="G15" s="14">
        <v>520</v>
      </c>
      <c r="H15" s="244">
        <v>669</v>
      </c>
      <c r="I15" s="14">
        <v>761</v>
      </c>
      <c r="J15" s="14">
        <v>789</v>
      </c>
      <c r="K15" s="14" t="e">
        <f>#REF!</f>
        <v>#REF!</v>
      </c>
      <c r="L15" s="14">
        <v>840</v>
      </c>
      <c r="M15" s="14">
        <v>790</v>
      </c>
      <c r="N15" s="14">
        <v>795</v>
      </c>
      <c r="O15" s="14">
        <v>989</v>
      </c>
      <c r="P15" s="243"/>
      <c r="Q15" s="14">
        <v>1015</v>
      </c>
      <c r="R15" s="14">
        <v>1052</v>
      </c>
      <c r="S15" s="14">
        <v>1217</v>
      </c>
      <c r="T15" s="14">
        <v>1205</v>
      </c>
      <c r="U15" s="14">
        <v>1197</v>
      </c>
      <c r="V15" s="14">
        <v>1145</v>
      </c>
      <c r="W15" s="14">
        <v>1204</v>
      </c>
      <c r="X15" s="14">
        <v>1302</v>
      </c>
      <c r="Y15" s="14">
        <v>1289</v>
      </c>
      <c r="Z15" s="14">
        <v>1379</v>
      </c>
      <c r="AA15" s="14">
        <v>1307</v>
      </c>
      <c r="AB15" s="14">
        <v>1379</v>
      </c>
      <c r="AC15" s="14">
        <v>1390</v>
      </c>
      <c r="AD15" s="14">
        <v>1432</v>
      </c>
      <c r="AE15" s="14">
        <v>1392</v>
      </c>
      <c r="AF15" s="14">
        <v>1354</v>
      </c>
      <c r="AG15" s="14">
        <v>1396</v>
      </c>
      <c r="AH15" s="14">
        <v>1258</v>
      </c>
      <c r="AI15" s="14">
        <v>1328</v>
      </c>
      <c r="AJ15" s="14">
        <v>1383</v>
      </c>
      <c r="AK15" s="14">
        <v>1283</v>
      </c>
      <c r="AL15" s="254"/>
      <c r="AM15" s="14">
        <v>1327</v>
      </c>
      <c r="AN15" s="14">
        <v>1242</v>
      </c>
      <c r="AO15" s="14">
        <v>1372</v>
      </c>
      <c r="AP15" s="14">
        <v>1449</v>
      </c>
      <c r="AQ15" s="14">
        <v>1414</v>
      </c>
      <c r="AR15" s="14">
        <v>1531</v>
      </c>
      <c r="AS15" s="14">
        <v>1518</v>
      </c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251" customFormat="1" x14ac:dyDescent="0.2">
      <c r="A16" s="249" t="s">
        <v>181</v>
      </c>
      <c r="B16" s="250" t="s">
        <v>182</v>
      </c>
      <c r="C16" s="250">
        <f t="shared" ref="C16:O16" si="8">IFERROR(((((1-C17)*C18)/C17)*24),0)</f>
        <v>207.21568627450978</v>
      </c>
      <c r="D16" s="250">
        <f t="shared" si="8"/>
        <v>160</v>
      </c>
      <c r="E16" s="250">
        <f t="shared" si="8"/>
        <v>145.00900900900905</v>
      </c>
      <c r="F16" s="250">
        <f t="shared" si="8"/>
        <v>130.70967741935485</v>
      </c>
      <c r="G16" s="250">
        <f t="shared" si="8"/>
        <v>91.246153846153874</v>
      </c>
      <c r="H16" s="250">
        <f t="shared" si="8"/>
        <v>104.32286995515696</v>
      </c>
      <c r="I16" s="250">
        <f t="shared" si="8"/>
        <v>82.754270696452039</v>
      </c>
      <c r="J16" s="250">
        <f t="shared" si="8"/>
        <v>122.43346007604559</v>
      </c>
      <c r="K16" s="250">
        <f t="shared" si="8"/>
        <v>0</v>
      </c>
      <c r="L16" s="250">
        <f t="shared" si="8"/>
        <v>111.14285714285714</v>
      </c>
      <c r="M16" s="250">
        <f t="shared" si="8"/>
        <v>129.96455696202531</v>
      </c>
      <c r="N16" s="250">
        <f t="shared" si="8"/>
        <v>100.46792452830186</v>
      </c>
      <c r="O16" s="250">
        <f t="shared" si="8"/>
        <v>70.495449949443895</v>
      </c>
      <c r="P16" s="250" t="s">
        <v>182</v>
      </c>
      <c r="Q16" s="250">
        <f t="shared" ref="Q16:BK16" si="9">IFERROR(((((1-Q17)*Q18)/Q17)*24),0)</f>
        <v>66.656157635467991</v>
      </c>
      <c r="R16" s="250">
        <f t="shared" si="9"/>
        <v>30.136882129277559</v>
      </c>
      <c r="S16" s="250">
        <f t="shared" si="9"/>
        <v>25.242399342645854</v>
      </c>
      <c r="T16" s="250">
        <f t="shared" si="9"/>
        <v>27.166804979253108</v>
      </c>
      <c r="U16" s="250">
        <f t="shared" si="9"/>
        <v>26.546365914786968</v>
      </c>
      <c r="V16" s="250">
        <f t="shared" si="9"/>
        <v>25.865502183406115</v>
      </c>
      <c r="W16" s="250">
        <f t="shared" si="9"/>
        <v>22.205980066445189</v>
      </c>
      <c r="X16" s="250">
        <f t="shared" si="9"/>
        <v>22.967741935483861</v>
      </c>
      <c r="Y16" s="250">
        <f t="shared" si="9"/>
        <v>20.667183863460053</v>
      </c>
      <c r="Z16" s="250">
        <f t="shared" si="9"/>
        <v>11.747643219724438</v>
      </c>
      <c r="AA16" s="250">
        <f t="shared" si="9"/>
        <v>15.700076511094117</v>
      </c>
      <c r="AB16" s="250">
        <f t="shared" si="9"/>
        <v>17.508339376359686</v>
      </c>
      <c r="AC16" s="250">
        <f t="shared" si="9"/>
        <v>14.503597122302164</v>
      </c>
      <c r="AD16" s="250">
        <f t="shared" si="9"/>
        <v>10.60893854748603</v>
      </c>
      <c r="AE16" s="250">
        <f t="shared" si="9"/>
        <v>12.948275862068975</v>
      </c>
      <c r="AF16" s="250">
        <f t="shared" si="9"/>
        <v>10.954209748892179</v>
      </c>
      <c r="AG16" s="250">
        <f t="shared" si="9"/>
        <v>9.5243553008596056</v>
      </c>
      <c r="AH16" s="250">
        <f t="shared" si="9"/>
        <v>13.583465818759928</v>
      </c>
      <c r="AI16" s="250">
        <f t="shared" si="9"/>
        <v>15.867469879518065</v>
      </c>
      <c r="AJ16" s="250">
        <f t="shared" si="9"/>
        <v>11.140997830802601</v>
      </c>
      <c r="AK16" s="250">
        <f t="shared" si="9"/>
        <v>9.6336710833982835</v>
      </c>
      <c r="AL16" s="250" t="s">
        <v>183</v>
      </c>
      <c r="AM16" s="250">
        <f t="shared" si="9"/>
        <v>10.453654860587783</v>
      </c>
      <c r="AN16" s="250">
        <f t="shared" si="9"/>
        <v>9.8550724637681189</v>
      </c>
      <c r="AO16" s="250">
        <f t="shared" si="9"/>
        <v>11.702623906705547</v>
      </c>
      <c r="AP16" s="250">
        <f t="shared" si="9"/>
        <v>11.942028985507253</v>
      </c>
      <c r="AQ16" s="250">
        <f t="shared" si="9"/>
        <v>8.5884016973125963</v>
      </c>
      <c r="AR16" s="250">
        <f t="shared" si="9"/>
        <v>7.0698889614630964</v>
      </c>
      <c r="AS16" s="250">
        <f t="shared" si="9"/>
        <v>9.6758893280632456</v>
      </c>
      <c r="AT16" s="250">
        <f t="shared" si="9"/>
        <v>0</v>
      </c>
      <c r="AU16" s="250">
        <f t="shared" si="9"/>
        <v>0</v>
      </c>
      <c r="AV16" s="250">
        <f t="shared" si="9"/>
        <v>0</v>
      </c>
      <c r="AW16" s="250">
        <f t="shared" si="9"/>
        <v>0</v>
      </c>
      <c r="AX16" s="250">
        <f t="shared" si="9"/>
        <v>0</v>
      </c>
      <c r="AY16" s="250">
        <f t="shared" si="9"/>
        <v>0</v>
      </c>
      <c r="AZ16" s="250">
        <f t="shared" si="9"/>
        <v>0</v>
      </c>
      <c r="BA16" s="250">
        <f t="shared" si="9"/>
        <v>0</v>
      </c>
      <c r="BB16" s="250">
        <f t="shared" si="9"/>
        <v>0</v>
      </c>
      <c r="BC16" s="250">
        <f t="shared" si="9"/>
        <v>0</v>
      </c>
      <c r="BD16" s="250">
        <f t="shared" si="9"/>
        <v>0</v>
      </c>
      <c r="BE16" s="250">
        <f t="shared" si="9"/>
        <v>0</v>
      </c>
      <c r="BF16" s="250">
        <f t="shared" si="9"/>
        <v>0</v>
      </c>
      <c r="BG16" s="250">
        <f t="shared" si="9"/>
        <v>0</v>
      </c>
      <c r="BH16" s="250">
        <f t="shared" si="9"/>
        <v>0</v>
      </c>
      <c r="BI16" s="250">
        <f t="shared" si="9"/>
        <v>0</v>
      </c>
      <c r="BJ16" s="250">
        <f t="shared" si="9"/>
        <v>0</v>
      </c>
      <c r="BK16" s="250">
        <f t="shared" si="9"/>
        <v>0</v>
      </c>
    </row>
    <row r="17" spans="1:63" s="241" customFormat="1" x14ac:dyDescent="0.2">
      <c r="A17" s="255" t="s">
        <v>184</v>
      </c>
      <c r="B17" s="240"/>
      <c r="C17" s="256">
        <f t="shared" ref="C17:O17" si="10">C10</f>
        <v>0.52652329749103943</v>
      </c>
      <c r="D17" s="256">
        <f t="shared" si="10"/>
        <v>0.59312182126422863</v>
      </c>
      <c r="E17" s="256">
        <f t="shared" si="10"/>
        <v>0.60871256320497857</v>
      </c>
      <c r="F17" s="256">
        <f t="shared" si="10"/>
        <v>0.53489439853076215</v>
      </c>
      <c r="G17" s="256">
        <f t="shared" si="10"/>
        <v>0.63456561922365984</v>
      </c>
      <c r="H17" s="256">
        <f t="shared" si="10"/>
        <v>0.55623378605218987</v>
      </c>
      <c r="I17" s="256">
        <f t="shared" si="10"/>
        <v>0.61125925925925928</v>
      </c>
      <c r="J17" s="256">
        <f t="shared" si="10"/>
        <v>0.54104903078677313</v>
      </c>
      <c r="K17" s="256">
        <f t="shared" si="10"/>
        <v>0.52487760446316745</v>
      </c>
      <c r="L17" s="256">
        <f t="shared" si="10"/>
        <v>0.54289071680376033</v>
      </c>
      <c r="M17" s="256">
        <f t="shared" si="10"/>
        <v>0.51236749116607772</v>
      </c>
      <c r="N17" s="256">
        <f t="shared" si="10"/>
        <v>0.5700258397932817</v>
      </c>
      <c r="O17" s="256">
        <f t="shared" si="10"/>
        <v>0.66887039781146695</v>
      </c>
      <c r="P17" s="240"/>
      <c r="Q17" s="256">
        <f t="shared" ref="Q17:BK17" si="11">Q10</f>
        <v>0.70067954979825864</v>
      </c>
      <c r="R17" s="256">
        <f t="shared" si="11"/>
        <v>0.83329126703685008</v>
      </c>
      <c r="S17" s="256">
        <f t="shared" si="11"/>
        <v>0.85409780006839164</v>
      </c>
      <c r="T17" s="256">
        <f t="shared" si="11"/>
        <v>0.83934040047114256</v>
      </c>
      <c r="U17" s="256">
        <f t="shared" si="11"/>
        <v>0.84908241194574263</v>
      </c>
      <c r="V17" s="256">
        <f t="shared" si="11"/>
        <v>0.85292014302741359</v>
      </c>
      <c r="W17" s="256">
        <f t="shared" si="11"/>
        <v>0.87301949162202208</v>
      </c>
      <c r="X17" s="256">
        <f t="shared" si="11"/>
        <v>0.85797332725407505</v>
      </c>
      <c r="Y17" s="256">
        <f t="shared" si="11"/>
        <v>0.86925795053003529</v>
      </c>
      <c r="Z17" s="256">
        <f t="shared" si="11"/>
        <v>0.92305938675481591</v>
      </c>
      <c r="AA17" s="256">
        <f t="shared" si="11"/>
        <v>0.89929328621908122</v>
      </c>
      <c r="AB17" s="256">
        <f t="shared" si="11"/>
        <v>0.88532998974125154</v>
      </c>
      <c r="AC17" s="256">
        <f t="shared" si="11"/>
        <v>0.90425168129488198</v>
      </c>
      <c r="AD17" s="256">
        <f t="shared" si="11"/>
        <v>0.92287072011697335</v>
      </c>
      <c r="AE17" s="256">
        <f t="shared" si="11"/>
        <v>0.91439644363387662</v>
      </c>
      <c r="AF17" s="256">
        <f t="shared" si="11"/>
        <v>0.92720848056537097</v>
      </c>
      <c r="AG17" s="256">
        <f t="shared" si="11"/>
        <v>0.93685170409210072</v>
      </c>
      <c r="AH17" s="256">
        <f t="shared" si="11"/>
        <v>0.91613663133097767</v>
      </c>
      <c r="AI17" s="256">
        <f t="shared" si="11"/>
        <v>0.89992020973441245</v>
      </c>
      <c r="AJ17" s="256">
        <f t="shared" si="11"/>
        <v>0.9268209278468027</v>
      </c>
      <c r="AK17" s="256">
        <f>AK10</f>
        <v>0.93934040047114253</v>
      </c>
      <c r="AL17" s="257"/>
      <c r="AM17" s="256">
        <f t="shared" si="11"/>
        <v>0.93411603784338315</v>
      </c>
      <c r="AN17" s="256">
        <f t="shared" si="11"/>
        <v>0.93889288281811645</v>
      </c>
      <c r="AO17" s="256">
        <f t="shared" si="11"/>
        <v>0.9220915337137533</v>
      </c>
      <c r="AP17" s="256">
        <f t="shared" si="11"/>
        <v>0.91603586817281935</v>
      </c>
      <c r="AQ17" s="256">
        <f t="shared" si="11"/>
        <v>0.93476018566271268</v>
      </c>
      <c r="AR17" s="256">
        <f t="shared" si="11"/>
        <v>0.94747874694305345</v>
      </c>
      <c r="AS17" s="256">
        <f t="shared" si="11"/>
        <v>0.92635379061371836</v>
      </c>
      <c r="AT17" s="256">
        <f t="shared" si="11"/>
        <v>0</v>
      </c>
      <c r="AU17" s="256">
        <f t="shared" si="11"/>
        <v>0</v>
      </c>
      <c r="AV17" s="256">
        <f t="shared" si="11"/>
        <v>0</v>
      </c>
      <c r="AW17" s="256">
        <f t="shared" si="11"/>
        <v>0</v>
      </c>
      <c r="AX17" s="256">
        <f t="shared" si="11"/>
        <v>0</v>
      </c>
      <c r="AY17" s="256">
        <f t="shared" si="11"/>
        <v>0</v>
      </c>
      <c r="AZ17" s="256">
        <f t="shared" si="11"/>
        <v>0</v>
      </c>
      <c r="BA17" s="256">
        <f t="shared" si="11"/>
        <v>0</v>
      </c>
      <c r="BB17" s="256">
        <f t="shared" si="11"/>
        <v>0</v>
      </c>
      <c r="BC17" s="256">
        <f t="shared" si="11"/>
        <v>0</v>
      </c>
      <c r="BD17" s="256">
        <f t="shared" si="11"/>
        <v>0</v>
      </c>
      <c r="BE17" s="256">
        <f t="shared" si="11"/>
        <v>0</v>
      </c>
      <c r="BF17" s="256">
        <f t="shared" si="11"/>
        <v>0</v>
      </c>
      <c r="BG17" s="256">
        <f t="shared" si="11"/>
        <v>0</v>
      </c>
      <c r="BH17" s="256">
        <f t="shared" si="11"/>
        <v>0</v>
      </c>
      <c r="BI17" s="256">
        <f t="shared" si="11"/>
        <v>0</v>
      </c>
      <c r="BJ17" s="256">
        <f t="shared" si="11"/>
        <v>0</v>
      </c>
      <c r="BK17" s="256">
        <f t="shared" si="11"/>
        <v>0</v>
      </c>
    </row>
    <row r="18" spans="1:63" s="261" customFormat="1" x14ac:dyDescent="0.2">
      <c r="A18" s="258" t="s">
        <v>185</v>
      </c>
      <c r="B18" s="250"/>
      <c r="C18" s="259">
        <f t="shared" ref="C18:O18" si="12">C13</f>
        <v>9.6013071895424833</v>
      </c>
      <c r="D18" s="259">
        <f t="shared" si="12"/>
        <v>9.7182539682539684</v>
      </c>
      <c r="E18" s="259">
        <f t="shared" si="12"/>
        <v>9.3993993993993996</v>
      </c>
      <c r="F18" s="259">
        <f t="shared" si="12"/>
        <v>6.263440860215054</v>
      </c>
      <c r="G18" s="259">
        <f t="shared" si="12"/>
        <v>6.601923076923077</v>
      </c>
      <c r="H18" s="259">
        <f t="shared" si="12"/>
        <v>5.448430493273543</v>
      </c>
      <c r="I18" s="259">
        <f t="shared" si="12"/>
        <v>5.4218134034165573</v>
      </c>
      <c r="J18" s="259">
        <f t="shared" si="12"/>
        <v>6.0139416983523448</v>
      </c>
      <c r="K18" s="259">
        <f t="shared" si="12"/>
        <v>0</v>
      </c>
      <c r="L18" s="259">
        <f t="shared" si="12"/>
        <v>5.5</v>
      </c>
      <c r="M18" s="259">
        <f t="shared" si="12"/>
        <v>5.6898734177215191</v>
      </c>
      <c r="N18" s="259">
        <f t="shared" si="12"/>
        <v>5.5496855345911946</v>
      </c>
      <c r="O18" s="259">
        <f t="shared" si="12"/>
        <v>5.9332659251769462</v>
      </c>
      <c r="P18" s="250"/>
      <c r="Q18" s="259">
        <f t="shared" ref="Q18:BK18" si="13">Q13</f>
        <v>6.5014778325123155</v>
      </c>
      <c r="R18" s="259">
        <f t="shared" si="13"/>
        <v>6.2766159695817487</v>
      </c>
      <c r="S18" s="259">
        <f t="shared" si="13"/>
        <v>6.156943303204601</v>
      </c>
      <c r="T18" s="259">
        <f t="shared" si="13"/>
        <v>5.9136929460580916</v>
      </c>
      <c r="U18" s="259">
        <f t="shared" si="13"/>
        <v>6.2230576441102761</v>
      </c>
      <c r="V18" s="259">
        <f t="shared" si="13"/>
        <v>6.2497816593886464</v>
      </c>
      <c r="W18" s="259">
        <f t="shared" si="13"/>
        <v>6.3612956810631225</v>
      </c>
      <c r="X18" s="259">
        <f t="shared" si="13"/>
        <v>5.7811059907834101</v>
      </c>
      <c r="Y18" s="259">
        <f t="shared" si="13"/>
        <v>5.7253685027152832</v>
      </c>
      <c r="Z18" s="259">
        <f t="shared" si="13"/>
        <v>5.8723712835387962</v>
      </c>
      <c r="AA18" s="259">
        <f t="shared" si="13"/>
        <v>5.8416220351951029</v>
      </c>
      <c r="AB18" s="259">
        <f t="shared" si="13"/>
        <v>5.6323422770123281</v>
      </c>
      <c r="AC18" s="259">
        <f t="shared" si="13"/>
        <v>5.7071942446043167</v>
      </c>
      <c r="AD18" s="259">
        <f t="shared" si="13"/>
        <v>5.289106145251397</v>
      </c>
      <c r="AE18" s="259">
        <f t="shared" si="13"/>
        <v>5.7629310344827589</v>
      </c>
      <c r="AF18" s="259">
        <f t="shared" si="13"/>
        <v>5.8138847858197931</v>
      </c>
      <c r="AG18" s="259">
        <f t="shared" si="13"/>
        <v>5.8875358166189109</v>
      </c>
      <c r="AH18" s="259">
        <f t="shared" si="13"/>
        <v>6.1828298887122415</v>
      </c>
      <c r="AI18" s="259">
        <f t="shared" si="13"/>
        <v>5.9450301204819276</v>
      </c>
      <c r="AJ18" s="259">
        <f t="shared" si="13"/>
        <v>5.8792480115690529</v>
      </c>
      <c r="AK18" s="259">
        <f>AK13</f>
        <v>6.215900233826968</v>
      </c>
      <c r="AL18" s="260"/>
      <c r="AM18" s="259">
        <f t="shared" si="13"/>
        <v>6.1755840241145439</v>
      </c>
      <c r="AN18" s="259">
        <f t="shared" si="13"/>
        <v>6.3091787439613523</v>
      </c>
      <c r="AO18" s="259">
        <f t="shared" si="13"/>
        <v>5.7711370262390673</v>
      </c>
      <c r="AP18" s="259">
        <f t="shared" si="13"/>
        <v>5.4285714285714288</v>
      </c>
      <c r="AQ18" s="259">
        <f t="shared" si="13"/>
        <v>5.127298444130127</v>
      </c>
      <c r="AR18" s="259">
        <f t="shared" si="13"/>
        <v>5.3141737426518612</v>
      </c>
      <c r="AS18" s="259">
        <f t="shared" si="13"/>
        <v>5.0711462450592881</v>
      </c>
      <c r="AT18" s="259">
        <f t="shared" si="13"/>
        <v>0</v>
      </c>
      <c r="AU18" s="259">
        <f t="shared" si="13"/>
        <v>0</v>
      </c>
      <c r="AV18" s="259">
        <f t="shared" si="13"/>
        <v>0</v>
      </c>
      <c r="AW18" s="259">
        <f t="shared" si="13"/>
        <v>0</v>
      </c>
      <c r="AX18" s="259">
        <f t="shared" si="13"/>
        <v>0</v>
      </c>
      <c r="AY18" s="259">
        <f t="shared" si="13"/>
        <v>0</v>
      </c>
      <c r="AZ18" s="259">
        <f t="shared" si="13"/>
        <v>0</v>
      </c>
      <c r="BA18" s="259">
        <f t="shared" si="13"/>
        <v>0</v>
      </c>
      <c r="BB18" s="259">
        <f t="shared" si="13"/>
        <v>0</v>
      </c>
      <c r="BC18" s="259">
        <f t="shared" si="13"/>
        <v>0</v>
      </c>
      <c r="BD18" s="259">
        <f t="shared" si="13"/>
        <v>0</v>
      </c>
      <c r="BE18" s="259">
        <f t="shared" si="13"/>
        <v>0</v>
      </c>
      <c r="BF18" s="259">
        <f t="shared" si="13"/>
        <v>0</v>
      </c>
      <c r="BG18" s="259">
        <f t="shared" si="13"/>
        <v>0</v>
      </c>
      <c r="BH18" s="259">
        <f t="shared" si="13"/>
        <v>0</v>
      </c>
      <c r="BI18" s="259">
        <f t="shared" si="13"/>
        <v>0</v>
      </c>
      <c r="BJ18" s="259">
        <f t="shared" si="13"/>
        <v>0</v>
      </c>
      <c r="BK18" s="259">
        <f t="shared" si="13"/>
        <v>0</v>
      </c>
    </row>
    <row r="19" spans="1:63" s="262" customFormat="1" x14ac:dyDescent="0.2">
      <c r="A19" s="239" t="s">
        <v>186</v>
      </c>
      <c r="B19" s="240" t="s">
        <v>187</v>
      </c>
      <c r="C19" s="240">
        <f t="shared" ref="C19:O19" si="14">IFERROR((C20/C21),0)</f>
        <v>1.3215859030837005E-2</v>
      </c>
      <c r="D19" s="240">
        <f t="shared" si="14"/>
        <v>1.6778523489932886E-2</v>
      </c>
      <c r="E19" s="240">
        <f t="shared" si="14"/>
        <v>1.804123711340206E-2</v>
      </c>
      <c r="F19" s="240">
        <f t="shared" si="14"/>
        <v>3.8321167883211681E-2</v>
      </c>
      <c r="G19" s="240">
        <f t="shared" si="14"/>
        <v>3.888888888888889E-2</v>
      </c>
      <c r="H19" s="240">
        <f t="shared" si="14"/>
        <v>6.73352435530086E-2</v>
      </c>
      <c r="I19" s="240">
        <f t="shared" si="14"/>
        <v>5.8894230769230768E-2</v>
      </c>
      <c r="J19" s="240">
        <f t="shared" si="14"/>
        <v>5.8754406580493537E-2</v>
      </c>
      <c r="K19" s="240">
        <f t="shared" si="14"/>
        <v>2.4757804090419805E-2</v>
      </c>
      <c r="L19" s="240">
        <f t="shared" si="14"/>
        <v>3.640776699029126E-2</v>
      </c>
      <c r="M19" s="240">
        <f t="shared" si="14"/>
        <v>5.1995163240628778E-2</v>
      </c>
      <c r="N19" s="240">
        <f t="shared" si="14"/>
        <v>5.3040103492884863E-2</v>
      </c>
      <c r="O19" s="240">
        <f t="shared" si="14"/>
        <v>4.9098196392785572E-2</v>
      </c>
      <c r="P19" s="240" t="s">
        <v>187</v>
      </c>
      <c r="Q19" s="240">
        <f t="shared" ref="Q19:BK19" si="15">IFERROR((Q20/Q21),0)</f>
        <v>4.1729893778452203E-2</v>
      </c>
      <c r="R19" s="240">
        <f t="shared" si="15"/>
        <v>2.7386541471048513E-2</v>
      </c>
      <c r="S19" s="240">
        <f t="shared" si="15"/>
        <v>2.2361984626135568E-2</v>
      </c>
      <c r="T19" s="240">
        <f t="shared" si="15"/>
        <v>1.8571428571428572E-2</v>
      </c>
      <c r="U19" s="240">
        <f t="shared" si="15"/>
        <v>2.3616734143049933E-2</v>
      </c>
      <c r="V19" s="240">
        <f t="shared" si="15"/>
        <v>1.5718562874251496E-2</v>
      </c>
      <c r="W19" s="240">
        <f t="shared" si="15"/>
        <v>1.9553072625698324E-2</v>
      </c>
      <c r="X19" s="240">
        <f t="shared" si="15"/>
        <v>2.4E-2</v>
      </c>
      <c r="Y19" s="240">
        <f t="shared" si="15"/>
        <v>2.0090732339598186E-2</v>
      </c>
      <c r="Z19" s="240">
        <f t="shared" si="15"/>
        <v>2.7556644213104716E-2</v>
      </c>
      <c r="AA19" s="240">
        <f t="shared" si="15"/>
        <v>2.309782608695652E-2</v>
      </c>
      <c r="AB19" s="240">
        <f t="shared" si="15"/>
        <v>1.9290603609209707E-2</v>
      </c>
      <c r="AC19" s="240">
        <f t="shared" si="15"/>
        <v>2.3297491039426525E-2</v>
      </c>
      <c r="AD19" s="240">
        <f t="shared" si="15"/>
        <v>2.4477611940298509E-2</v>
      </c>
      <c r="AE19" s="240">
        <f t="shared" si="15"/>
        <v>2.3355869698832205E-2</v>
      </c>
      <c r="AF19" s="240">
        <f t="shared" si="15"/>
        <v>3.9154754505904291E-2</v>
      </c>
      <c r="AG19" s="240">
        <f t="shared" si="15"/>
        <v>2.20125786163522E-2</v>
      </c>
      <c r="AH19" s="240">
        <f t="shared" si="15"/>
        <v>1.753202966958867E-2</v>
      </c>
      <c r="AI19" s="240">
        <f t="shared" si="15"/>
        <v>2.1208226221079693E-2</v>
      </c>
      <c r="AJ19" s="240">
        <f t="shared" si="15"/>
        <v>1.7945544554455444E-2</v>
      </c>
      <c r="AK19" s="240">
        <f t="shared" si="15"/>
        <v>2.0671834625322998E-2</v>
      </c>
      <c r="AL19" s="240" t="s">
        <v>187</v>
      </c>
      <c r="AM19" s="240">
        <f t="shared" si="15"/>
        <v>1.7153748411689963E-2</v>
      </c>
      <c r="AN19" s="240">
        <f t="shared" si="15"/>
        <v>2.0920502092050208E-2</v>
      </c>
      <c r="AO19" s="240">
        <f t="shared" si="15"/>
        <v>1.9753086419753086E-2</v>
      </c>
      <c r="AP19" s="240">
        <f t="shared" si="15"/>
        <v>2.3479831426851294E-2</v>
      </c>
      <c r="AQ19" s="240">
        <f t="shared" si="15"/>
        <v>2.9553264604810996E-2</v>
      </c>
      <c r="AR19" s="240">
        <f t="shared" si="15"/>
        <v>2.8301886792452831E-2</v>
      </c>
      <c r="AS19" s="240">
        <f t="shared" si="15"/>
        <v>2.5402726146220571E-2</v>
      </c>
      <c r="AT19" s="240">
        <f t="shared" si="15"/>
        <v>0</v>
      </c>
      <c r="AU19" s="240">
        <f t="shared" si="15"/>
        <v>0</v>
      </c>
      <c r="AV19" s="240">
        <f t="shared" si="15"/>
        <v>0</v>
      </c>
      <c r="AW19" s="240">
        <f t="shared" si="15"/>
        <v>0</v>
      </c>
      <c r="AX19" s="240">
        <f t="shared" si="15"/>
        <v>0</v>
      </c>
      <c r="AY19" s="240">
        <f t="shared" si="15"/>
        <v>0</v>
      </c>
      <c r="AZ19" s="240">
        <f t="shared" si="15"/>
        <v>0</v>
      </c>
      <c r="BA19" s="240">
        <f t="shared" si="15"/>
        <v>0</v>
      </c>
      <c r="BB19" s="240">
        <f t="shared" si="15"/>
        <v>0</v>
      </c>
      <c r="BC19" s="240">
        <f t="shared" si="15"/>
        <v>0</v>
      </c>
      <c r="BD19" s="240">
        <f t="shared" si="15"/>
        <v>0</v>
      </c>
      <c r="BE19" s="240">
        <f t="shared" si="15"/>
        <v>0</v>
      </c>
      <c r="BF19" s="240">
        <f t="shared" si="15"/>
        <v>0</v>
      </c>
      <c r="BG19" s="240">
        <f t="shared" si="15"/>
        <v>0</v>
      </c>
      <c r="BH19" s="240">
        <f t="shared" si="15"/>
        <v>0</v>
      </c>
      <c r="BI19" s="240">
        <f t="shared" si="15"/>
        <v>0</v>
      </c>
      <c r="BJ19" s="240">
        <f t="shared" si="15"/>
        <v>0</v>
      </c>
      <c r="BK19" s="240">
        <f t="shared" si="15"/>
        <v>0</v>
      </c>
    </row>
    <row r="20" spans="1:63" s="247" customFormat="1" x14ac:dyDescent="0.2">
      <c r="A20" s="242" t="s">
        <v>188</v>
      </c>
      <c r="B20" s="263"/>
      <c r="C20" s="14">
        <v>3</v>
      </c>
      <c r="D20" s="14">
        <v>5</v>
      </c>
      <c r="E20" s="14">
        <v>7</v>
      </c>
      <c r="F20" s="14">
        <v>21</v>
      </c>
      <c r="G20" s="14">
        <v>21</v>
      </c>
      <c r="H20" s="244">
        <v>47</v>
      </c>
      <c r="I20" s="14">
        <v>49</v>
      </c>
      <c r="J20" s="14">
        <v>50</v>
      </c>
      <c r="K20" s="14">
        <v>23</v>
      </c>
      <c r="L20" s="14">
        <v>30</v>
      </c>
      <c r="M20" s="14">
        <v>43</v>
      </c>
      <c r="N20" s="14">
        <v>41</v>
      </c>
      <c r="O20" s="14">
        <v>49</v>
      </c>
      <c r="P20" s="263"/>
      <c r="Q20" s="14">
        <v>55</v>
      </c>
      <c r="R20" s="14">
        <v>35</v>
      </c>
      <c r="S20" s="14">
        <v>32</v>
      </c>
      <c r="T20" s="14">
        <v>26</v>
      </c>
      <c r="U20" s="14">
        <v>35</v>
      </c>
      <c r="V20" s="14">
        <v>21</v>
      </c>
      <c r="W20" s="14">
        <v>28</v>
      </c>
      <c r="X20" s="14">
        <v>36</v>
      </c>
      <c r="Y20" s="14">
        <v>31</v>
      </c>
      <c r="Z20" s="14">
        <v>45</v>
      </c>
      <c r="AA20" s="14">
        <v>34</v>
      </c>
      <c r="AB20" s="14">
        <v>31</v>
      </c>
      <c r="AC20" s="14">
        <v>39</v>
      </c>
      <c r="AD20" s="14">
        <v>41</v>
      </c>
      <c r="AE20" s="14">
        <v>38</v>
      </c>
      <c r="AF20" s="19">
        <v>63</v>
      </c>
      <c r="AG20" s="14">
        <v>35</v>
      </c>
      <c r="AH20" s="19">
        <v>26</v>
      </c>
      <c r="AI20" s="14">
        <v>33</v>
      </c>
      <c r="AJ20" s="14">
        <v>29</v>
      </c>
      <c r="AK20" s="14">
        <v>32</v>
      </c>
      <c r="AL20" s="252"/>
      <c r="AM20" s="19">
        <v>27</v>
      </c>
      <c r="AN20" s="14">
        <v>30</v>
      </c>
      <c r="AO20" s="14">
        <v>32</v>
      </c>
      <c r="AP20" s="21">
        <v>39</v>
      </c>
      <c r="AQ20" s="14">
        <v>43</v>
      </c>
      <c r="AR20" s="21">
        <v>48</v>
      </c>
      <c r="AS20" s="21">
        <v>41</v>
      </c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247" customFormat="1" x14ac:dyDescent="0.2">
      <c r="A21" s="242" t="s">
        <v>189</v>
      </c>
      <c r="B21" s="263"/>
      <c r="C21" s="14">
        <v>227</v>
      </c>
      <c r="D21" s="14">
        <v>298</v>
      </c>
      <c r="E21" s="14">
        <v>388</v>
      </c>
      <c r="F21" s="14">
        <v>548</v>
      </c>
      <c r="G21" s="14">
        <v>540</v>
      </c>
      <c r="H21" s="244">
        <v>698</v>
      </c>
      <c r="I21" s="14">
        <v>832</v>
      </c>
      <c r="J21" s="14">
        <v>851</v>
      </c>
      <c r="K21" s="14">
        <v>929</v>
      </c>
      <c r="L21" s="14">
        <v>824</v>
      </c>
      <c r="M21" s="14">
        <v>827</v>
      </c>
      <c r="N21" s="14">
        <v>773</v>
      </c>
      <c r="O21" s="14">
        <v>998</v>
      </c>
      <c r="P21" s="263"/>
      <c r="Q21" s="14">
        <v>1318</v>
      </c>
      <c r="R21" s="14">
        <v>1278</v>
      </c>
      <c r="S21" s="14">
        <v>1431</v>
      </c>
      <c r="T21" s="14">
        <v>1400</v>
      </c>
      <c r="U21" s="14">
        <v>1482</v>
      </c>
      <c r="V21" s="14">
        <v>1336</v>
      </c>
      <c r="W21" s="14">
        <v>1432</v>
      </c>
      <c r="X21" s="14">
        <v>1500</v>
      </c>
      <c r="Y21" s="14">
        <v>1543</v>
      </c>
      <c r="Z21" s="14">
        <v>1633</v>
      </c>
      <c r="AA21" s="14">
        <v>1472</v>
      </c>
      <c r="AB21" s="14">
        <v>1607</v>
      </c>
      <c r="AC21" s="14">
        <v>1674</v>
      </c>
      <c r="AD21" s="14">
        <v>1675</v>
      </c>
      <c r="AE21" s="14">
        <v>1627</v>
      </c>
      <c r="AF21" s="25">
        <v>1609</v>
      </c>
      <c r="AG21" s="14">
        <v>1590</v>
      </c>
      <c r="AH21" s="25">
        <v>1483</v>
      </c>
      <c r="AI21" s="14">
        <v>1556</v>
      </c>
      <c r="AJ21" s="14">
        <v>1616</v>
      </c>
      <c r="AK21" s="14">
        <v>1548</v>
      </c>
      <c r="AL21" s="254"/>
      <c r="AM21" s="25">
        <v>1574</v>
      </c>
      <c r="AN21" s="14">
        <v>1434</v>
      </c>
      <c r="AO21" s="14">
        <v>1620</v>
      </c>
      <c r="AP21" s="25">
        <v>1661</v>
      </c>
      <c r="AQ21" s="14">
        <v>1455</v>
      </c>
      <c r="AR21" s="25">
        <v>1696</v>
      </c>
      <c r="AS21" s="25">
        <v>1614</v>
      </c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262" customFormat="1" x14ac:dyDescent="0.2">
      <c r="A22" s="239" t="s">
        <v>190</v>
      </c>
      <c r="B22" s="240" t="s">
        <v>191</v>
      </c>
      <c r="C22" s="240">
        <f t="shared" ref="C22:O22" si="16">IFERROR((C23/C24),0)</f>
        <v>0</v>
      </c>
      <c r="D22" s="240">
        <f t="shared" si="16"/>
        <v>6.6666666666666666E-2</v>
      </c>
      <c r="E22" s="240">
        <f t="shared" si="16"/>
        <v>9.5238095238095233E-2</v>
      </c>
      <c r="F22" s="240">
        <f t="shared" si="16"/>
        <v>1.06951871657754E-2</v>
      </c>
      <c r="G22" s="240">
        <f t="shared" si="16"/>
        <v>3.2786885245901641E-2</v>
      </c>
      <c r="H22" s="240">
        <f t="shared" si="16"/>
        <v>0</v>
      </c>
      <c r="I22" s="240">
        <f t="shared" si="16"/>
        <v>1.5503875968992248E-2</v>
      </c>
      <c r="J22" s="240">
        <f t="shared" si="16"/>
        <v>1.6E-2</v>
      </c>
      <c r="K22" s="240">
        <f t="shared" si="16"/>
        <v>1.2500000000000001E-2</v>
      </c>
      <c r="L22" s="240">
        <f t="shared" si="16"/>
        <v>1.9047619047619049E-2</v>
      </c>
      <c r="M22" s="240">
        <f t="shared" si="16"/>
        <v>2.9411764705882353E-2</v>
      </c>
      <c r="N22" s="240">
        <f t="shared" si="16"/>
        <v>0</v>
      </c>
      <c r="O22" s="240">
        <f t="shared" si="16"/>
        <v>0</v>
      </c>
      <c r="P22" s="240" t="s">
        <v>191</v>
      </c>
      <c r="Q22" s="240">
        <f t="shared" ref="Q22:BK22" si="17">IFERROR((Q23/Q24),0)</f>
        <v>0</v>
      </c>
      <c r="R22" s="240">
        <f t="shared" si="17"/>
        <v>1.5037593984962405E-2</v>
      </c>
      <c r="S22" s="240">
        <f t="shared" si="17"/>
        <v>5.5555555555555558E-3</v>
      </c>
      <c r="T22" s="240">
        <f t="shared" si="17"/>
        <v>1.935483870967742E-2</v>
      </c>
      <c r="U22" s="240">
        <f t="shared" si="17"/>
        <v>1.6042780748663103E-2</v>
      </c>
      <c r="V22" s="240">
        <f t="shared" si="17"/>
        <v>0</v>
      </c>
      <c r="W22" s="240">
        <f t="shared" si="17"/>
        <v>0</v>
      </c>
      <c r="X22" s="240">
        <f t="shared" si="17"/>
        <v>0</v>
      </c>
      <c r="Y22" s="240">
        <f t="shared" si="17"/>
        <v>0</v>
      </c>
      <c r="Z22" s="240">
        <f t="shared" si="17"/>
        <v>1.2422360248447204E-2</v>
      </c>
      <c r="AA22" s="240">
        <f t="shared" si="17"/>
        <v>1.2987012987012988E-2</v>
      </c>
      <c r="AB22" s="240">
        <f t="shared" si="17"/>
        <v>0</v>
      </c>
      <c r="AC22" s="240">
        <f t="shared" si="17"/>
        <v>5.9171597633136093E-3</v>
      </c>
      <c r="AD22" s="240">
        <f t="shared" si="17"/>
        <v>0</v>
      </c>
      <c r="AE22" s="240">
        <f t="shared" si="17"/>
        <v>0</v>
      </c>
      <c r="AF22" s="240">
        <f t="shared" si="17"/>
        <v>0</v>
      </c>
      <c r="AG22" s="240">
        <f t="shared" si="17"/>
        <v>0</v>
      </c>
      <c r="AH22" s="240">
        <f t="shared" si="17"/>
        <v>0</v>
      </c>
      <c r="AI22" s="240">
        <f t="shared" si="17"/>
        <v>0</v>
      </c>
      <c r="AJ22" s="240">
        <f t="shared" si="17"/>
        <v>0</v>
      </c>
      <c r="AK22" s="240">
        <f t="shared" si="17"/>
        <v>0</v>
      </c>
      <c r="AL22" s="240" t="s">
        <v>191</v>
      </c>
      <c r="AM22" s="240">
        <f t="shared" si="17"/>
        <v>0</v>
      </c>
      <c r="AN22" s="240">
        <f t="shared" si="17"/>
        <v>0</v>
      </c>
      <c r="AO22" s="240">
        <f t="shared" si="17"/>
        <v>0</v>
      </c>
      <c r="AP22" s="240">
        <f t="shared" si="17"/>
        <v>0</v>
      </c>
      <c r="AQ22" s="240">
        <f t="shared" si="17"/>
        <v>5.076142131979695E-3</v>
      </c>
      <c r="AR22" s="240">
        <f t="shared" si="17"/>
        <v>1.092896174863388E-2</v>
      </c>
      <c r="AS22" s="240">
        <f t="shared" si="17"/>
        <v>5.5865921787709499E-3</v>
      </c>
      <c r="AT22" s="240">
        <f t="shared" si="17"/>
        <v>0</v>
      </c>
      <c r="AU22" s="240">
        <f t="shared" si="17"/>
        <v>0</v>
      </c>
      <c r="AV22" s="240">
        <f t="shared" si="17"/>
        <v>0</v>
      </c>
      <c r="AW22" s="240">
        <f t="shared" si="17"/>
        <v>0</v>
      </c>
      <c r="AX22" s="240">
        <f t="shared" si="17"/>
        <v>0</v>
      </c>
      <c r="AY22" s="240">
        <f t="shared" si="17"/>
        <v>0</v>
      </c>
      <c r="AZ22" s="240">
        <f t="shared" si="17"/>
        <v>0</v>
      </c>
      <c r="BA22" s="240">
        <f t="shared" si="17"/>
        <v>0</v>
      </c>
      <c r="BB22" s="240">
        <f t="shared" si="17"/>
        <v>0</v>
      </c>
      <c r="BC22" s="240">
        <f t="shared" si="17"/>
        <v>0</v>
      </c>
      <c r="BD22" s="240">
        <f t="shared" si="17"/>
        <v>0</v>
      </c>
      <c r="BE22" s="240">
        <f t="shared" si="17"/>
        <v>0</v>
      </c>
      <c r="BF22" s="240">
        <f t="shared" si="17"/>
        <v>0</v>
      </c>
      <c r="BG22" s="240">
        <f t="shared" si="17"/>
        <v>0</v>
      </c>
      <c r="BH22" s="240">
        <f t="shared" si="17"/>
        <v>0</v>
      </c>
      <c r="BI22" s="240">
        <f t="shared" si="17"/>
        <v>0</v>
      </c>
      <c r="BJ22" s="240">
        <f t="shared" si="17"/>
        <v>0</v>
      </c>
      <c r="BK22" s="240">
        <f t="shared" si="17"/>
        <v>0</v>
      </c>
    </row>
    <row r="23" spans="1:63" s="247" customFormat="1" x14ac:dyDescent="0.2">
      <c r="A23" s="242" t="s">
        <v>192</v>
      </c>
      <c r="B23" s="263"/>
      <c r="C23" s="14">
        <v>0</v>
      </c>
      <c r="D23" s="14">
        <v>3</v>
      </c>
      <c r="E23" s="14">
        <v>4</v>
      </c>
      <c r="F23" s="14">
        <v>2</v>
      </c>
      <c r="G23" s="14">
        <v>4</v>
      </c>
      <c r="H23" s="14">
        <v>0</v>
      </c>
      <c r="I23" s="14">
        <v>2</v>
      </c>
      <c r="J23" s="14">
        <v>2</v>
      </c>
      <c r="K23" s="14">
        <v>2</v>
      </c>
      <c r="L23" s="14">
        <v>2</v>
      </c>
      <c r="M23" s="14">
        <v>3</v>
      </c>
      <c r="N23" s="14">
        <v>0</v>
      </c>
      <c r="O23" s="14">
        <v>0</v>
      </c>
      <c r="P23" s="263"/>
      <c r="Q23" s="14">
        <v>0</v>
      </c>
      <c r="R23" s="14">
        <v>2</v>
      </c>
      <c r="S23" s="14">
        <v>1</v>
      </c>
      <c r="T23" s="14">
        <v>3</v>
      </c>
      <c r="U23" s="14">
        <v>3</v>
      </c>
      <c r="V23" s="14">
        <v>0</v>
      </c>
      <c r="W23" s="14">
        <v>0</v>
      </c>
      <c r="X23" s="14">
        <v>0</v>
      </c>
      <c r="Y23" s="14">
        <v>0</v>
      </c>
      <c r="Z23" s="14">
        <v>2</v>
      </c>
      <c r="AA23" s="14">
        <v>2</v>
      </c>
      <c r="AB23" s="14">
        <v>0</v>
      </c>
      <c r="AC23" s="14">
        <v>1</v>
      </c>
      <c r="AD23" s="14">
        <v>0</v>
      </c>
      <c r="AE23" s="14">
        <v>0</v>
      </c>
      <c r="AF23" s="19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252"/>
      <c r="AM23" s="14">
        <v>0</v>
      </c>
      <c r="AN23" s="14">
        <v>0</v>
      </c>
      <c r="AO23" s="14">
        <v>0</v>
      </c>
      <c r="AP23" s="264">
        <v>0</v>
      </c>
      <c r="AQ23" s="14">
        <v>1</v>
      </c>
      <c r="AR23" s="21">
        <v>2</v>
      </c>
      <c r="AS23" s="21">
        <v>1</v>
      </c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s="247" customFormat="1" x14ac:dyDescent="0.2">
      <c r="A24" s="242" t="s">
        <v>193</v>
      </c>
      <c r="B24" s="263"/>
      <c r="C24" s="14">
        <v>50</v>
      </c>
      <c r="D24" s="14">
        <v>45</v>
      </c>
      <c r="E24" s="14">
        <v>42</v>
      </c>
      <c r="F24" s="14">
        <v>187</v>
      </c>
      <c r="G24" s="14">
        <v>122</v>
      </c>
      <c r="H24" s="14">
        <v>133</v>
      </c>
      <c r="I24" s="14">
        <v>129</v>
      </c>
      <c r="J24" s="14">
        <v>125</v>
      </c>
      <c r="K24" s="14">
        <v>160</v>
      </c>
      <c r="L24" s="14">
        <v>105</v>
      </c>
      <c r="M24" s="14">
        <v>102</v>
      </c>
      <c r="N24" s="14">
        <v>102</v>
      </c>
      <c r="O24" s="14">
        <v>133</v>
      </c>
      <c r="P24" s="263"/>
      <c r="Q24" s="14">
        <v>125</v>
      </c>
      <c r="R24" s="14">
        <v>133</v>
      </c>
      <c r="S24" s="14">
        <v>180</v>
      </c>
      <c r="T24" s="14">
        <v>155</v>
      </c>
      <c r="U24" s="14">
        <v>187</v>
      </c>
      <c r="V24" s="14">
        <v>147</v>
      </c>
      <c r="W24" s="14">
        <v>139</v>
      </c>
      <c r="X24" s="14">
        <v>149</v>
      </c>
      <c r="Y24" s="14">
        <v>128</v>
      </c>
      <c r="Z24" s="14">
        <v>161</v>
      </c>
      <c r="AA24" s="14">
        <v>154</v>
      </c>
      <c r="AB24" s="14">
        <v>172</v>
      </c>
      <c r="AC24" s="14">
        <v>169</v>
      </c>
      <c r="AD24" s="14">
        <v>157</v>
      </c>
      <c r="AE24" s="14">
        <v>175</v>
      </c>
      <c r="AF24" s="25">
        <v>138</v>
      </c>
      <c r="AG24" s="14">
        <v>166</v>
      </c>
      <c r="AH24" s="14">
        <v>171</v>
      </c>
      <c r="AI24" s="14">
        <v>146</v>
      </c>
      <c r="AJ24" s="14">
        <v>157</v>
      </c>
      <c r="AK24" s="14">
        <v>171</v>
      </c>
      <c r="AL24" s="254"/>
      <c r="AM24" s="14">
        <v>164</v>
      </c>
      <c r="AN24" s="14">
        <v>154</v>
      </c>
      <c r="AO24" s="14">
        <v>198</v>
      </c>
      <c r="AP24" s="265">
        <v>185</v>
      </c>
      <c r="AQ24" s="14">
        <v>197</v>
      </c>
      <c r="AR24" s="27">
        <v>183</v>
      </c>
      <c r="AS24" s="27">
        <v>179</v>
      </c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x14ac:dyDescent="0.2">
      <c r="A25" s="266"/>
      <c r="B25" s="267"/>
      <c r="C25" s="268"/>
      <c r="D25" s="10">
        <f>C9</f>
        <v>44531</v>
      </c>
      <c r="E25" s="10" t="e">
        <f t="shared" ref="E25:AN25" ca="1" si="18">_xll.FIMMÊS(D25,0)+1</f>
        <v>#NAME?</v>
      </c>
      <c r="F25" s="10" t="e">
        <f t="shared" ca="1" si="18"/>
        <v>#NAME?</v>
      </c>
      <c r="G25" s="10" t="e">
        <f t="shared" ca="1" si="18"/>
        <v>#NAME?</v>
      </c>
      <c r="H25" s="10" t="e">
        <f t="shared" ca="1" si="18"/>
        <v>#NAME?</v>
      </c>
      <c r="I25" s="10" t="e">
        <f t="shared" ca="1" si="18"/>
        <v>#NAME?</v>
      </c>
      <c r="J25" s="10" t="e">
        <f t="shared" ca="1" si="18"/>
        <v>#NAME?</v>
      </c>
      <c r="K25" s="10" t="e">
        <f t="shared" ca="1" si="18"/>
        <v>#NAME?</v>
      </c>
      <c r="L25" s="10" t="e">
        <f t="shared" ca="1" si="18"/>
        <v>#NAME?</v>
      </c>
      <c r="M25" s="10" t="e">
        <f t="shared" ca="1" si="18"/>
        <v>#NAME?</v>
      </c>
      <c r="N25" s="10" t="e">
        <f t="shared" ca="1" si="18"/>
        <v>#NAME?</v>
      </c>
      <c r="O25" s="10" t="e">
        <f t="shared" ca="1" si="18"/>
        <v>#NAME?</v>
      </c>
      <c r="P25" s="267"/>
      <c r="Q25" s="10" t="e">
        <f ca="1">_xll.FIMMÊS(O25,0)+1</f>
        <v>#NAME?</v>
      </c>
      <c r="R25" s="10" t="e">
        <f t="shared" ca="1" si="18"/>
        <v>#NAME?</v>
      </c>
      <c r="S25" s="10" t="e">
        <f t="shared" ca="1" si="18"/>
        <v>#NAME?</v>
      </c>
      <c r="T25" s="10" t="e">
        <f t="shared" ca="1" si="18"/>
        <v>#NAME?</v>
      </c>
      <c r="U25" s="10" t="e">
        <f t="shared" ca="1" si="18"/>
        <v>#NAME?</v>
      </c>
      <c r="V25" s="10" t="e">
        <f t="shared" ca="1" si="18"/>
        <v>#NAME?</v>
      </c>
      <c r="W25" s="10" t="e">
        <f t="shared" ca="1" si="18"/>
        <v>#NAME?</v>
      </c>
      <c r="X25" s="10" t="e">
        <f t="shared" ca="1" si="18"/>
        <v>#NAME?</v>
      </c>
      <c r="Y25" s="10" t="e">
        <f t="shared" ca="1" si="18"/>
        <v>#NAME?</v>
      </c>
      <c r="Z25" s="10" t="e">
        <f t="shared" ca="1" si="18"/>
        <v>#NAME?</v>
      </c>
      <c r="AA25" s="10" t="e">
        <f t="shared" ca="1" si="18"/>
        <v>#NAME?</v>
      </c>
      <c r="AB25" s="10" t="e">
        <f t="shared" ca="1" si="18"/>
        <v>#NAME?</v>
      </c>
      <c r="AC25" s="10" t="e">
        <f t="shared" ca="1" si="18"/>
        <v>#NAME?</v>
      </c>
      <c r="AD25" s="10" t="e">
        <f t="shared" ca="1" si="18"/>
        <v>#NAME?</v>
      </c>
      <c r="AE25" s="10" t="e">
        <f t="shared" ca="1" si="18"/>
        <v>#NAME?</v>
      </c>
      <c r="AF25" s="10" t="e">
        <f t="shared" ca="1" si="18"/>
        <v>#NAME?</v>
      </c>
      <c r="AG25" s="10" t="e">
        <f t="shared" ca="1" si="18"/>
        <v>#NAME?</v>
      </c>
      <c r="AH25" s="10" t="e">
        <f t="shared" ca="1" si="18"/>
        <v>#NAME?</v>
      </c>
      <c r="AI25" s="10" t="e">
        <f t="shared" ca="1" si="18"/>
        <v>#NAME?</v>
      </c>
      <c r="AJ25" s="10" t="e">
        <f t="shared" ca="1" si="18"/>
        <v>#NAME?</v>
      </c>
      <c r="AK25" s="10" t="e">
        <f t="shared" ca="1" si="18"/>
        <v>#NAME?</v>
      </c>
      <c r="AL25" s="268"/>
      <c r="AM25" s="10" t="e">
        <f ca="1">_xll.FIMMÊS(AK25,0)+1</f>
        <v>#NAME?</v>
      </c>
      <c r="AN25" s="10" t="e">
        <f t="shared" ca="1" si="18"/>
        <v>#NAME?</v>
      </c>
      <c r="AO25" s="10">
        <v>45597</v>
      </c>
      <c r="AP25" s="10" t="e">
        <f ca="1">_xll.FIMMÊS(AO25,0)+1</f>
        <v>#NAME?</v>
      </c>
      <c r="AQ25" s="10" t="e">
        <f ca="1">AP9</f>
        <v>#NAME?</v>
      </c>
      <c r="AR25" s="10" t="e">
        <f t="shared" ref="AR25:BK25" ca="1" si="19">AQ9</f>
        <v>#NAME?</v>
      </c>
      <c r="AS25" s="10" t="e">
        <f t="shared" ca="1" si="19"/>
        <v>#NAME?</v>
      </c>
      <c r="AT25" s="10" t="e">
        <f t="shared" ca="1" si="19"/>
        <v>#NAME?</v>
      </c>
      <c r="AU25" s="10" t="e">
        <f t="shared" ca="1" si="19"/>
        <v>#NAME?</v>
      </c>
      <c r="AV25" s="10" t="e">
        <f t="shared" ca="1" si="19"/>
        <v>#NAME?</v>
      </c>
      <c r="AW25" s="10" t="e">
        <f t="shared" ca="1" si="19"/>
        <v>#NAME?</v>
      </c>
      <c r="AX25" s="10" t="e">
        <f t="shared" ca="1" si="19"/>
        <v>#NAME?</v>
      </c>
      <c r="AY25" s="10" t="e">
        <f t="shared" ca="1" si="19"/>
        <v>#NAME?</v>
      </c>
      <c r="AZ25" s="10" t="e">
        <f t="shared" ca="1" si="19"/>
        <v>#NAME?</v>
      </c>
      <c r="BA25" s="10" t="e">
        <f t="shared" ca="1" si="19"/>
        <v>#NAME?</v>
      </c>
      <c r="BB25" s="10" t="e">
        <f t="shared" ca="1" si="19"/>
        <v>#NAME?</v>
      </c>
      <c r="BC25" s="10" t="e">
        <f t="shared" ca="1" si="19"/>
        <v>#NAME?</v>
      </c>
      <c r="BD25" s="10" t="e">
        <f t="shared" ca="1" si="19"/>
        <v>#NAME?</v>
      </c>
      <c r="BE25" s="10" t="e">
        <f t="shared" ca="1" si="19"/>
        <v>#NAME?</v>
      </c>
      <c r="BF25" s="10" t="e">
        <f t="shared" ca="1" si="19"/>
        <v>#NAME?</v>
      </c>
      <c r="BG25" s="10" t="e">
        <f t="shared" ca="1" si="19"/>
        <v>#NAME?</v>
      </c>
      <c r="BH25" s="10" t="e">
        <f t="shared" ca="1" si="19"/>
        <v>#NAME?</v>
      </c>
      <c r="BI25" s="10" t="e">
        <f t="shared" ca="1" si="19"/>
        <v>#NAME?</v>
      </c>
      <c r="BJ25" s="10" t="e">
        <f t="shared" ca="1" si="19"/>
        <v>#NAME?</v>
      </c>
      <c r="BK25" s="10" t="e">
        <f t="shared" ca="1" si="19"/>
        <v>#NAME?</v>
      </c>
    </row>
    <row r="26" spans="1:63" s="262" customFormat="1" x14ac:dyDescent="0.2">
      <c r="A26" s="239" t="s">
        <v>194</v>
      </c>
      <c r="B26" s="240" t="s">
        <v>195</v>
      </c>
      <c r="C26" s="240"/>
      <c r="D26" s="240">
        <f t="shared" ref="D26:O26" si="20">IF(D28=0,0,(IFERROR((D27/D28),0)))</f>
        <v>0.64646464646464652</v>
      </c>
      <c r="E26" s="240">
        <f t="shared" si="20"/>
        <v>0.73949579831932777</v>
      </c>
      <c r="F26" s="240">
        <f t="shared" si="20"/>
        <v>0.78350515463917525</v>
      </c>
      <c r="G26" s="240">
        <f t="shared" si="20"/>
        <v>0.31313131313131315</v>
      </c>
      <c r="H26" s="240">
        <f t="shared" si="20"/>
        <v>0.12737127371273713</v>
      </c>
      <c r="I26" s="240">
        <f t="shared" si="20"/>
        <v>0.23562152133580705</v>
      </c>
      <c r="J26" s="240">
        <f t="shared" si="20"/>
        <v>6.5246338215712379E-2</v>
      </c>
      <c r="K26" s="240">
        <f t="shared" si="20"/>
        <v>1.3118062563067608E-2</v>
      </c>
      <c r="L26" s="240">
        <f t="shared" si="20"/>
        <v>1.0355029585798817E-2</v>
      </c>
      <c r="M26" s="240">
        <f t="shared" si="20"/>
        <v>2.0833333333333333E-3</v>
      </c>
      <c r="N26" s="240">
        <f t="shared" si="20"/>
        <v>8.4961767204757861E-4</v>
      </c>
      <c r="O26" s="240">
        <f t="shared" si="20"/>
        <v>1.9940179461615153E-3</v>
      </c>
      <c r="P26" s="240" t="s">
        <v>195</v>
      </c>
      <c r="Q26" s="240">
        <f t="shared" ref="Q26:BK26" si="21">IF(Q28=0,0,(IFERROR((Q27/Q28),0)))</f>
        <v>1.9569471624266144E-3</v>
      </c>
      <c r="R26" s="240">
        <f t="shared" si="21"/>
        <v>3.1250000000000002E-3</v>
      </c>
      <c r="S26" s="240">
        <f t="shared" si="21"/>
        <v>0</v>
      </c>
      <c r="T26" s="240">
        <f t="shared" si="21"/>
        <v>1.8621973929236499E-3</v>
      </c>
      <c r="U26" s="240">
        <f t="shared" si="21"/>
        <v>4.0376850605652759E-3</v>
      </c>
      <c r="V26" s="240">
        <f t="shared" si="21"/>
        <v>2.3668639053254438E-3</v>
      </c>
      <c r="W26" s="240">
        <f t="shared" si="21"/>
        <v>1.3802622498274672E-3</v>
      </c>
      <c r="X26" s="240">
        <f t="shared" si="21"/>
        <v>2.142857142857143E-3</v>
      </c>
      <c r="Y26" s="240">
        <f t="shared" si="21"/>
        <v>1.2391573729863693E-3</v>
      </c>
      <c r="Z26" s="240">
        <f t="shared" si="21"/>
        <v>1.148105625717566E-3</v>
      </c>
      <c r="AA26" s="240">
        <f t="shared" si="21"/>
        <v>4.6296296296296294E-3</v>
      </c>
      <c r="AB26" s="240">
        <f t="shared" si="21"/>
        <v>4.1493775933609959E-3</v>
      </c>
      <c r="AC26" s="240">
        <f t="shared" si="21"/>
        <v>1.3306719893546241E-3</v>
      </c>
      <c r="AD26" s="240">
        <f t="shared" si="21"/>
        <v>3.4383954154727794E-3</v>
      </c>
      <c r="AE26" s="240">
        <f t="shared" si="21"/>
        <v>1.4395393474088292E-3</v>
      </c>
      <c r="AF26" s="240">
        <f t="shared" si="21"/>
        <v>0</v>
      </c>
      <c r="AG26" s="240">
        <f t="shared" si="21"/>
        <v>4.3084877208099956E-4</v>
      </c>
      <c r="AH26" s="240">
        <f t="shared" si="21"/>
        <v>3.0541012216404886E-3</v>
      </c>
      <c r="AI26" s="240">
        <f t="shared" si="21"/>
        <v>0</v>
      </c>
      <c r="AJ26" s="240">
        <f t="shared" si="21"/>
        <v>4.5325779036827192E-3</v>
      </c>
      <c r="AK26" s="240">
        <f t="shared" si="21"/>
        <v>6.1349693251533746E-4</v>
      </c>
      <c r="AL26" s="240" t="s">
        <v>196</v>
      </c>
      <c r="AM26" s="240">
        <f t="shared" si="21"/>
        <v>6.4143681847338033E-4</v>
      </c>
      <c r="AN26" s="240">
        <f t="shared" si="21"/>
        <v>3.1605562579013905E-3</v>
      </c>
      <c r="AO26" s="240">
        <f t="shared" si="21"/>
        <v>1.0976948408342482E-2</v>
      </c>
      <c r="AP26" s="240">
        <f t="shared" si="21"/>
        <v>4.554326610279766E-3</v>
      </c>
      <c r="AQ26" s="240">
        <f t="shared" si="21"/>
        <v>1.2121212121212121E-3</v>
      </c>
      <c r="AR26" s="240">
        <f t="shared" si="21"/>
        <v>1.3431833445265279E-3</v>
      </c>
      <c r="AS26" s="240">
        <f t="shared" si="21"/>
        <v>6.4683053040103498E-4</v>
      </c>
      <c r="AT26" s="240">
        <f t="shared" si="21"/>
        <v>0</v>
      </c>
      <c r="AU26" s="240">
        <f t="shared" si="21"/>
        <v>0</v>
      </c>
      <c r="AV26" s="240">
        <f t="shared" si="21"/>
        <v>0</v>
      </c>
      <c r="AW26" s="240">
        <f t="shared" si="21"/>
        <v>0</v>
      </c>
      <c r="AX26" s="240">
        <f t="shared" si="21"/>
        <v>0</v>
      </c>
      <c r="AY26" s="240">
        <f t="shared" si="21"/>
        <v>0</v>
      </c>
      <c r="AZ26" s="240">
        <f t="shared" si="21"/>
        <v>0</v>
      </c>
      <c r="BA26" s="240">
        <f t="shared" si="21"/>
        <v>0</v>
      </c>
      <c r="BB26" s="240">
        <f t="shared" si="21"/>
        <v>0</v>
      </c>
      <c r="BC26" s="240">
        <f t="shared" si="21"/>
        <v>0</v>
      </c>
      <c r="BD26" s="240">
        <f t="shared" si="21"/>
        <v>0</v>
      </c>
      <c r="BE26" s="240">
        <f t="shared" si="21"/>
        <v>0</v>
      </c>
      <c r="BF26" s="240">
        <f t="shared" si="21"/>
        <v>0</v>
      </c>
      <c r="BG26" s="240">
        <f t="shared" si="21"/>
        <v>0</v>
      </c>
      <c r="BH26" s="240">
        <f t="shared" si="21"/>
        <v>0</v>
      </c>
      <c r="BI26" s="240">
        <f t="shared" si="21"/>
        <v>0</v>
      </c>
      <c r="BJ26" s="240">
        <f t="shared" si="21"/>
        <v>0</v>
      </c>
      <c r="BK26" s="240">
        <f t="shared" si="21"/>
        <v>0</v>
      </c>
    </row>
    <row r="27" spans="1:63" s="247" customFormat="1" x14ac:dyDescent="0.2">
      <c r="A27" s="242" t="s">
        <v>197</v>
      </c>
      <c r="B27" s="263"/>
      <c r="C27" s="137"/>
      <c r="D27" s="14">
        <v>64</v>
      </c>
      <c r="E27" s="14">
        <v>88</v>
      </c>
      <c r="F27" s="269">
        <v>152</v>
      </c>
      <c r="G27" s="14">
        <v>93</v>
      </c>
      <c r="H27" s="244">
        <v>47</v>
      </c>
      <c r="I27" s="14">
        <v>254</v>
      </c>
      <c r="J27" s="14">
        <v>49</v>
      </c>
      <c r="K27" s="263">
        <v>13</v>
      </c>
      <c r="L27" s="14">
        <v>7</v>
      </c>
      <c r="M27" s="14">
        <v>2</v>
      </c>
      <c r="N27" s="14">
        <v>1</v>
      </c>
      <c r="O27" s="14">
        <v>2</v>
      </c>
      <c r="P27" s="263"/>
      <c r="Q27" s="14">
        <v>2</v>
      </c>
      <c r="R27" s="14">
        <v>4</v>
      </c>
      <c r="S27" s="14">
        <v>0</v>
      </c>
      <c r="T27" s="14">
        <v>2</v>
      </c>
      <c r="U27" s="14">
        <v>6</v>
      </c>
      <c r="V27" s="14">
        <v>4</v>
      </c>
      <c r="W27" s="14">
        <v>2</v>
      </c>
      <c r="X27" s="14">
        <v>3</v>
      </c>
      <c r="Y27" s="14">
        <v>2</v>
      </c>
      <c r="Z27" s="14">
        <v>2</v>
      </c>
      <c r="AA27" s="14">
        <v>5</v>
      </c>
      <c r="AB27" s="14">
        <v>5</v>
      </c>
      <c r="AC27" s="14">
        <v>2</v>
      </c>
      <c r="AD27" s="14">
        <v>6</v>
      </c>
      <c r="AE27" s="14">
        <v>3</v>
      </c>
      <c r="AF27" s="19">
        <v>0</v>
      </c>
      <c r="AG27" s="14">
        <v>1</v>
      </c>
      <c r="AH27" s="14">
        <v>7</v>
      </c>
      <c r="AI27" s="14">
        <v>0</v>
      </c>
      <c r="AJ27" s="14">
        <v>8</v>
      </c>
      <c r="AK27" s="14">
        <v>1</v>
      </c>
      <c r="AL27" s="252"/>
      <c r="AM27" s="14">
        <v>1</v>
      </c>
      <c r="AN27" s="14">
        <v>5</v>
      </c>
      <c r="AO27" s="14">
        <v>20</v>
      </c>
      <c r="AP27" s="21">
        <v>7</v>
      </c>
      <c r="AQ27" s="14">
        <v>2</v>
      </c>
      <c r="AR27" s="21">
        <v>2</v>
      </c>
      <c r="AS27" s="21">
        <v>1</v>
      </c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s="247" customFormat="1" x14ac:dyDescent="0.2">
      <c r="A28" s="242" t="s">
        <v>198</v>
      </c>
      <c r="B28" s="263"/>
      <c r="C28" s="14"/>
      <c r="D28" s="14">
        <v>99</v>
      </c>
      <c r="E28" s="14">
        <v>119</v>
      </c>
      <c r="F28" s="269">
        <v>194</v>
      </c>
      <c r="G28" s="14">
        <v>297</v>
      </c>
      <c r="H28" s="244">
        <v>369</v>
      </c>
      <c r="I28" s="14">
        <v>1078</v>
      </c>
      <c r="J28" s="14">
        <v>751</v>
      </c>
      <c r="K28" s="263">
        <v>991</v>
      </c>
      <c r="L28" s="14">
        <v>676</v>
      </c>
      <c r="M28" s="14">
        <v>960</v>
      </c>
      <c r="N28" s="14">
        <v>1177</v>
      </c>
      <c r="O28" s="14">
        <v>1003</v>
      </c>
      <c r="P28" s="263"/>
      <c r="Q28" s="14">
        <v>1022</v>
      </c>
      <c r="R28" s="14">
        <v>1280</v>
      </c>
      <c r="S28" s="14">
        <v>1194</v>
      </c>
      <c r="T28" s="14">
        <v>1074</v>
      </c>
      <c r="U28" s="14">
        <v>1486</v>
      </c>
      <c r="V28" s="14">
        <v>1690</v>
      </c>
      <c r="W28" s="14">
        <v>1449</v>
      </c>
      <c r="X28" s="14">
        <v>1400</v>
      </c>
      <c r="Y28" s="14">
        <v>1614</v>
      </c>
      <c r="Z28" s="14">
        <v>1742</v>
      </c>
      <c r="AA28" s="14">
        <v>1080</v>
      </c>
      <c r="AB28" s="14">
        <v>1205</v>
      </c>
      <c r="AC28" s="14">
        <v>1503</v>
      </c>
      <c r="AD28" s="14">
        <v>1745</v>
      </c>
      <c r="AE28" s="14">
        <v>2084</v>
      </c>
      <c r="AF28" s="25">
        <v>1570</v>
      </c>
      <c r="AG28" s="14">
        <v>2321</v>
      </c>
      <c r="AH28" s="14">
        <v>2292</v>
      </c>
      <c r="AI28" s="14">
        <v>1531</v>
      </c>
      <c r="AJ28" s="14">
        <v>1765</v>
      </c>
      <c r="AK28" s="14">
        <v>1630</v>
      </c>
      <c r="AL28" s="254"/>
      <c r="AM28" s="14">
        <v>1559</v>
      </c>
      <c r="AN28" s="14">
        <v>1582</v>
      </c>
      <c r="AO28" s="14">
        <v>1822</v>
      </c>
      <c r="AP28" s="25">
        <v>1537</v>
      </c>
      <c r="AQ28" s="14">
        <v>1650</v>
      </c>
      <c r="AR28" s="25">
        <v>1489</v>
      </c>
      <c r="AS28" s="25">
        <v>1546</v>
      </c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x14ac:dyDescent="0.2">
      <c r="A29" s="266"/>
      <c r="B29" s="267"/>
      <c r="C29" s="10">
        <f>C9</f>
        <v>44531</v>
      </c>
      <c r="D29" s="10" t="e">
        <f t="shared" ref="D29:AO29" ca="1" si="22">_xll.FIMMÊS(C29,0)+1</f>
        <v>#NAME?</v>
      </c>
      <c r="E29" s="10" t="e">
        <f t="shared" ca="1" si="22"/>
        <v>#NAME?</v>
      </c>
      <c r="F29" s="10" t="e">
        <f t="shared" ca="1" si="22"/>
        <v>#NAME?</v>
      </c>
      <c r="G29" s="10" t="e">
        <f t="shared" ca="1" si="22"/>
        <v>#NAME?</v>
      </c>
      <c r="H29" s="10" t="e">
        <f t="shared" ca="1" si="22"/>
        <v>#NAME?</v>
      </c>
      <c r="I29" s="10" t="e">
        <f t="shared" ca="1" si="22"/>
        <v>#NAME?</v>
      </c>
      <c r="J29" s="10" t="e">
        <f t="shared" ca="1" si="22"/>
        <v>#NAME?</v>
      </c>
      <c r="K29" s="10" t="e">
        <f t="shared" ca="1" si="22"/>
        <v>#NAME?</v>
      </c>
      <c r="L29" s="10" t="e">
        <f t="shared" ca="1" si="22"/>
        <v>#NAME?</v>
      </c>
      <c r="M29" s="10" t="e">
        <f t="shared" ca="1" si="22"/>
        <v>#NAME?</v>
      </c>
      <c r="N29" s="10" t="e">
        <f t="shared" ca="1" si="22"/>
        <v>#NAME?</v>
      </c>
      <c r="O29" s="10" t="e">
        <f t="shared" ca="1" si="22"/>
        <v>#NAME?</v>
      </c>
      <c r="P29" s="267"/>
      <c r="Q29" s="10" t="e">
        <f ca="1">_xll.FIMMÊS(O29,0)+1</f>
        <v>#NAME?</v>
      </c>
      <c r="R29" s="10" t="e">
        <f t="shared" ca="1" si="22"/>
        <v>#NAME?</v>
      </c>
      <c r="S29" s="10" t="e">
        <f t="shared" ca="1" si="22"/>
        <v>#NAME?</v>
      </c>
      <c r="T29" s="10" t="e">
        <f t="shared" ca="1" si="22"/>
        <v>#NAME?</v>
      </c>
      <c r="U29" s="10" t="e">
        <f t="shared" ca="1" si="22"/>
        <v>#NAME?</v>
      </c>
      <c r="V29" s="10" t="e">
        <f t="shared" ca="1" si="22"/>
        <v>#NAME?</v>
      </c>
      <c r="W29" s="10" t="e">
        <f t="shared" ca="1" si="22"/>
        <v>#NAME?</v>
      </c>
      <c r="X29" s="10" t="e">
        <f t="shared" ca="1" si="22"/>
        <v>#NAME?</v>
      </c>
      <c r="Y29" s="10" t="e">
        <f t="shared" ca="1" si="22"/>
        <v>#NAME?</v>
      </c>
      <c r="Z29" s="10" t="e">
        <f t="shared" ca="1" si="22"/>
        <v>#NAME?</v>
      </c>
      <c r="AA29" s="10" t="e">
        <f t="shared" ca="1" si="22"/>
        <v>#NAME?</v>
      </c>
      <c r="AB29" s="10" t="e">
        <f t="shared" ca="1" si="22"/>
        <v>#NAME?</v>
      </c>
      <c r="AC29" s="10" t="e">
        <f t="shared" ca="1" si="22"/>
        <v>#NAME?</v>
      </c>
      <c r="AD29" s="10" t="e">
        <f t="shared" ca="1" si="22"/>
        <v>#NAME?</v>
      </c>
      <c r="AE29" s="10" t="e">
        <f t="shared" ca="1" si="22"/>
        <v>#NAME?</v>
      </c>
      <c r="AF29" s="10" t="e">
        <f t="shared" ca="1" si="22"/>
        <v>#NAME?</v>
      </c>
      <c r="AG29" s="10" t="e">
        <f t="shared" ca="1" si="22"/>
        <v>#NAME?</v>
      </c>
      <c r="AH29" s="10" t="e">
        <f t="shared" ca="1" si="22"/>
        <v>#NAME?</v>
      </c>
      <c r="AI29" s="10" t="e">
        <f t="shared" ca="1" si="22"/>
        <v>#NAME?</v>
      </c>
      <c r="AJ29" s="10" t="e">
        <f t="shared" ca="1" si="22"/>
        <v>#NAME?</v>
      </c>
      <c r="AK29" s="10" t="e">
        <f t="shared" ca="1" si="22"/>
        <v>#NAME?</v>
      </c>
      <c r="AL29" s="268"/>
      <c r="AM29" s="10" t="e">
        <f ca="1">_xll.FIMMÊS(AK29,0)+1</f>
        <v>#NAME?</v>
      </c>
      <c r="AN29" s="10" t="e">
        <f t="shared" ca="1" si="22"/>
        <v>#NAME?</v>
      </c>
      <c r="AO29" s="237" t="e">
        <f t="shared" ca="1" si="22"/>
        <v>#NAME?</v>
      </c>
      <c r="AP29" s="10" t="e">
        <f ca="1">AP9</f>
        <v>#NAME?</v>
      </c>
      <c r="AQ29" s="10" t="e">
        <f t="shared" ref="AQ29:BK29" ca="1" si="23">AQ9</f>
        <v>#NAME?</v>
      </c>
      <c r="AR29" s="10" t="e">
        <f t="shared" ca="1" si="23"/>
        <v>#NAME?</v>
      </c>
      <c r="AS29" s="10" t="e">
        <f t="shared" ca="1" si="23"/>
        <v>#NAME?</v>
      </c>
      <c r="AT29" s="10" t="e">
        <f t="shared" ca="1" si="23"/>
        <v>#NAME?</v>
      </c>
      <c r="AU29" s="10" t="e">
        <f t="shared" ca="1" si="23"/>
        <v>#NAME?</v>
      </c>
      <c r="AV29" s="10" t="e">
        <f t="shared" ca="1" si="23"/>
        <v>#NAME?</v>
      </c>
      <c r="AW29" s="10" t="e">
        <f t="shared" ca="1" si="23"/>
        <v>#NAME?</v>
      </c>
      <c r="AX29" s="10" t="e">
        <f t="shared" ca="1" si="23"/>
        <v>#NAME?</v>
      </c>
      <c r="AY29" s="10" t="e">
        <f t="shared" ca="1" si="23"/>
        <v>#NAME?</v>
      </c>
      <c r="AZ29" s="10" t="e">
        <f t="shared" ca="1" si="23"/>
        <v>#NAME?</v>
      </c>
      <c r="BA29" s="10" t="e">
        <f t="shared" ca="1" si="23"/>
        <v>#NAME?</v>
      </c>
      <c r="BB29" s="10" t="e">
        <f t="shared" ca="1" si="23"/>
        <v>#NAME?</v>
      </c>
      <c r="BC29" s="10" t="e">
        <f t="shared" ca="1" si="23"/>
        <v>#NAME?</v>
      </c>
      <c r="BD29" s="10" t="e">
        <f t="shared" ca="1" si="23"/>
        <v>#NAME?</v>
      </c>
      <c r="BE29" s="10" t="e">
        <f t="shared" ca="1" si="23"/>
        <v>#NAME?</v>
      </c>
      <c r="BF29" s="10" t="e">
        <f t="shared" ca="1" si="23"/>
        <v>#NAME?</v>
      </c>
      <c r="BG29" s="10" t="e">
        <f t="shared" ca="1" si="23"/>
        <v>#NAME?</v>
      </c>
      <c r="BH29" s="10" t="e">
        <f t="shared" ca="1" si="23"/>
        <v>#NAME?</v>
      </c>
      <c r="BI29" s="10" t="e">
        <f t="shared" ca="1" si="23"/>
        <v>#NAME?</v>
      </c>
      <c r="BJ29" s="10" t="e">
        <f t="shared" ca="1" si="23"/>
        <v>#NAME?</v>
      </c>
      <c r="BK29" s="10" t="e">
        <f t="shared" ca="1" si="23"/>
        <v>#NAME?</v>
      </c>
    </row>
    <row r="30" spans="1:63" s="262" customFormat="1" ht="25.5" x14ac:dyDescent="0.2">
      <c r="A30" s="239" t="s">
        <v>199</v>
      </c>
      <c r="B30" s="270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0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40" t="s">
        <v>200</v>
      </c>
      <c r="AM30" s="240">
        <f t="shared" ref="AM30:AS30" si="24">IF(AM32=0,0,(IFERROR((AM31/AM32),0)))</f>
        <v>0.2</v>
      </c>
      <c r="AN30" s="240">
        <f t="shared" si="24"/>
        <v>0.20714285714285716</v>
      </c>
      <c r="AO30" s="240">
        <f t="shared" si="24"/>
        <v>0.20503597122302158</v>
      </c>
      <c r="AP30" s="240">
        <f t="shared" si="24"/>
        <v>0.25</v>
      </c>
      <c r="AQ30" s="240">
        <f t="shared" si="24"/>
        <v>0.17164179104477612</v>
      </c>
      <c r="AR30" s="240">
        <f t="shared" si="24"/>
        <v>9.1503267973856203E-2</v>
      </c>
      <c r="AS30" s="240">
        <f t="shared" si="24"/>
        <v>3.0716723549488054E-2</v>
      </c>
      <c r="AT30" s="240"/>
      <c r="AU30" s="240"/>
      <c r="AV30" s="240"/>
      <c r="AW30" s="240"/>
      <c r="AX30" s="240"/>
      <c r="AY30" s="240"/>
      <c r="AZ30" s="240"/>
      <c r="BA30" s="240"/>
      <c r="BB30" s="240"/>
      <c r="BC30" s="240"/>
      <c r="BD30" s="240"/>
      <c r="BE30" s="240"/>
      <c r="BF30" s="240"/>
      <c r="BG30" s="240"/>
      <c r="BH30" s="240"/>
      <c r="BI30" s="240"/>
      <c r="BJ30" s="240"/>
      <c r="BK30" s="240"/>
    </row>
    <row r="31" spans="1:63" s="247" customFormat="1" x14ac:dyDescent="0.2">
      <c r="A31" s="272" t="s">
        <v>201</v>
      </c>
      <c r="B31" s="273"/>
      <c r="C31" s="274"/>
      <c r="D31" s="274"/>
      <c r="E31" s="274"/>
      <c r="F31" s="274"/>
      <c r="G31" s="274"/>
      <c r="H31" s="275"/>
      <c r="I31" s="29"/>
      <c r="J31" s="29"/>
      <c r="K31" s="29"/>
      <c r="L31" s="29"/>
      <c r="M31" s="29"/>
      <c r="N31" s="29"/>
      <c r="O31" s="29"/>
      <c r="P31" s="273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76"/>
      <c r="AG31" s="29"/>
      <c r="AH31" s="276"/>
      <c r="AI31" s="29"/>
      <c r="AJ31" s="29"/>
      <c r="AK31" s="29"/>
      <c r="AL31" s="252"/>
      <c r="AM31" s="14">
        <v>55</v>
      </c>
      <c r="AN31" s="14">
        <v>58</v>
      </c>
      <c r="AO31" s="14">
        <v>57</v>
      </c>
      <c r="AP31" s="21">
        <v>77</v>
      </c>
      <c r="AQ31" s="14">
        <v>46</v>
      </c>
      <c r="AR31" s="21">
        <v>28</v>
      </c>
      <c r="AS31" s="14">
        <v>9</v>
      </c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s="247" customFormat="1" x14ac:dyDescent="0.2">
      <c r="A32" s="242" t="s">
        <v>202</v>
      </c>
      <c r="B32" s="273"/>
      <c r="C32" s="274"/>
      <c r="D32" s="274"/>
      <c r="E32" s="274"/>
      <c r="F32" s="274"/>
      <c r="G32" s="274"/>
      <c r="H32" s="275"/>
      <c r="I32" s="29"/>
      <c r="J32" s="29"/>
      <c r="K32" s="29"/>
      <c r="L32" s="29"/>
      <c r="M32" s="29"/>
      <c r="N32" s="29"/>
      <c r="O32" s="29"/>
      <c r="P32" s="273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3"/>
      <c r="AG32" s="29"/>
      <c r="AH32" s="33"/>
      <c r="AI32" s="29"/>
      <c r="AJ32" s="29"/>
      <c r="AK32" s="29"/>
      <c r="AL32" s="254"/>
      <c r="AM32" s="14">
        <v>275</v>
      </c>
      <c r="AN32" s="14">
        <v>280</v>
      </c>
      <c r="AO32" s="14">
        <v>278</v>
      </c>
      <c r="AP32" s="27">
        <v>308</v>
      </c>
      <c r="AQ32" s="14">
        <v>268</v>
      </c>
      <c r="AR32" s="27">
        <v>306</v>
      </c>
      <c r="AS32" s="14">
        <v>293</v>
      </c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262" customFormat="1" ht="25.5" x14ac:dyDescent="0.2">
      <c r="A33" s="239" t="s">
        <v>203</v>
      </c>
      <c r="B33" s="270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0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40" t="s">
        <v>200</v>
      </c>
      <c r="AM33" s="240">
        <f t="shared" ref="AM33:AS33" si="25">IF(AM35=0,0,(IFERROR((AM34/AM35),0)))</f>
        <v>0</v>
      </c>
      <c r="AN33" s="240">
        <f t="shared" si="25"/>
        <v>0</v>
      </c>
      <c r="AO33" s="240">
        <f t="shared" si="25"/>
        <v>0</v>
      </c>
      <c r="AP33" s="240">
        <f t="shared" si="25"/>
        <v>0</v>
      </c>
      <c r="AQ33" s="240">
        <f t="shared" si="25"/>
        <v>0</v>
      </c>
      <c r="AR33" s="240">
        <f t="shared" si="25"/>
        <v>0</v>
      </c>
      <c r="AS33" s="240">
        <f t="shared" si="25"/>
        <v>0</v>
      </c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</row>
    <row r="34" spans="1:63" s="247" customFormat="1" x14ac:dyDescent="0.2">
      <c r="A34" s="272" t="s">
        <v>204</v>
      </c>
      <c r="B34" s="273"/>
      <c r="C34" s="274"/>
      <c r="D34" s="274"/>
      <c r="E34" s="274"/>
      <c r="F34" s="274"/>
      <c r="G34" s="274"/>
      <c r="H34" s="275"/>
      <c r="I34" s="29"/>
      <c r="J34" s="29"/>
      <c r="K34" s="29"/>
      <c r="L34" s="29"/>
      <c r="M34" s="29"/>
      <c r="N34" s="29"/>
      <c r="O34" s="29"/>
      <c r="P34" s="273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76"/>
      <c r="AG34" s="29"/>
      <c r="AH34" s="276"/>
      <c r="AI34" s="29"/>
      <c r="AJ34" s="29"/>
      <c r="AK34" s="29"/>
      <c r="AL34" s="252"/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s="247" customFormat="1" x14ac:dyDescent="0.2">
      <c r="A35" s="242" t="s">
        <v>202</v>
      </c>
      <c r="B35" s="273"/>
      <c r="C35" s="274"/>
      <c r="D35" s="274"/>
      <c r="E35" s="274"/>
      <c r="F35" s="274"/>
      <c r="G35" s="274"/>
      <c r="H35" s="275"/>
      <c r="I35" s="29"/>
      <c r="J35" s="29"/>
      <c r="K35" s="29"/>
      <c r="L35" s="29"/>
      <c r="M35" s="29"/>
      <c r="N35" s="29"/>
      <c r="O35" s="29"/>
      <c r="P35" s="273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3"/>
      <c r="AG35" s="29"/>
      <c r="AH35" s="33"/>
      <c r="AI35" s="29"/>
      <c r="AJ35" s="29"/>
      <c r="AK35" s="29"/>
      <c r="AL35" s="254"/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262" customFormat="1" ht="25.5" x14ac:dyDescent="0.2">
      <c r="A36" s="239" t="s">
        <v>205</v>
      </c>
      <c r="B36" s="277" t="s">
        <v>195</v>
      </c>
      <c r="C36" s="240">
        <f t="shared" ref="C36:O36" si="26">IF(C38=0,0,(IFERROR((C37/C38),0)))</f>
        <v>0</v>
      </c>
      <c r="D36" s="240">
        <f t="shared" si="26"/>
        <v>4.5977011494252873E-2</v>
      </c>
      <c r="E36" s="240">
        <f t="shared" si="26"/>
        <v>9.1269841269841265E-2</v>
      </c>
      <c r="F36" s="240">
        <f t="shared" si="26"/>
        <v>2.6785714285714284E-2</v>
      </c>
      <c r="G36" s="240">
        <f t="shared" si="26"/>
        <v>0</v>
      </c>
      <c r="H36" s="240">
        <f t="shared" si="26"/>
        <v>0</v>
      </c>
      <c r="I36" s="240">
        <f t="shared" si="26"/>
        <v>1.1286681715575621E-2</v>
      </c>
      <c r="J36" s="240">
        <f t="shared" si="26"/>
        <v>4.4624746450304259E-2</v>
      </c>
      <c r="K36" s="240">
        <f t="shared" si="26"/>
        <v>8.2644628099173556E-3</v>
      </c>
      <c r="L36" s="240">
        <f t="shared" si="26"/>
        <v>0</v>
      </c>
      <c r="M36" s="240">
        <f t="shared" si="26"/>
        <v>0</v>
      </c>
      <c r="N36" s="240">
        <f t="shared" si="26"/>
        <v>0</v>
      </c>
      <c r="O36" s="240">
        <f t="shared" si="26"/>
        <v>1.2750455373406194E-2</v>
      </c>
      <c r="P36" s="277" t="s">
        <v>195</v>
      </c>
      <c r="Q36" s="240">
        <f t="shared" ref="Q36:BK36" si="27">IF(Q38=0,0,(IFERROR((Q37/Q38),0)))</f>
        <v>4.815409309791332E-3</v>
      </c>
      <c r="R36" s="240">
        <f t="shared" si="27"/>
        <v>5.4446460980036296E-3</v>
      </c>
      <c r="S36" s="240">
        <f t="shared" si="27"/>
        <v>0</v>
      </c>
      <c r="T36" s="240">
        <f t="shared" si="27"/>
        <v>0</v>
      </c>
      <c r="U36" s="240">
        <f t="shared" si="27"/>
        <v>1.4471780028943559E-3</v>
      </c>
      <c r="V36" s="240">
        <f t="shared" si="27"/>
        <v>1.4903129657228018E-3</v>
      </c>
      <c r="W36" s="240">
        <f t="shared" si="27"/>
        <v>3.0211480362537764E-3</v>
      </c>
      <c r="X36" s="240">
        <f t="shared" si="27"/>
        <v>1.4367816091954023E-3</v>
      </c>
      <c r="Y36" s="240">
        <f t="shared" si="27"/>
        <v>5.8309037900874635E-3</v>
      </c>
      <c r="Z36" s="240">
        <f t="shared" si="27"/>
        <v>2.7932960893854749E-3</v>
      </c>
      <c r="AA36" s="240">
        <f t="shared" si="27"/>
        <v>2.9717682020802376E-3</v>
      </c>
      <c r="AB36" s="240">
        <f t="shared" si="27"/>
        <v>5.5401662049861496E-3</v>
      </c>
      <c r="AC36" s="240">
        <f t="shared" si="27"/>
        <v>2.717391304347826E-3</v>
      </c>
      <c r="AD36" s="240">
        <f t="shared" si="27"/>
        <v>1.4367816091954023E-3</v>
      </c>
      <c r="AE36" s="240">
        <f t="shared" si="27"/>
        <v>2.9455081001472753E-3</v>
      </c>
      <c r="AF36" s="240">
        <f t="shared" si="27"/>
        <v>4.7095761381475663E-3</v>
      </c>
      <c r="AG36" s="240">
        <f t="shared" si="27"/>
        <v>1.3550135501355014E-3</v>
      </c>
      <c r="AH36" s="240">
        <f t="shared" si="27"/>
        <v>0</v>
      </c>
      <c r="AI36" s="240">
        <f t="shared" si="27"/>
        <v>0</v>
      </c>
      <c r="AJ36" s="240">
        <f t="shared" si="27"/>
        <v>0</v>
      </c>
      <c r="AK36" s="240">
        <f t="shared" si="27"/>
        <v>0</v>
      </c>
      <c r="AL36" s="277" t="s">
        <v>206</v>
      </c>
      <c r="AM36" s="240">
        <f t="shared" si="27"/>
        <v>0</v>
      </c>
      <c r="AN36" s="240">
        <f t="shared" si="27"/>
        <v>0</v>
      </c>
      <c r="AO36" s="240">
        <f t="shared" si="27"/>
        <v>0</v>
      </c>
      <c r="AP36" s="240">
        <f t="shared" si="27"/>
        <v>5.2493438320209973E-3</v>
      </c>
      <c r="AQ36" s="240">
        <f t="shared" si="27"/>
        <v>2.8653295128939827E-3</v>
      </c>
      <c r="AR36" s="240">
        <f t="shared" si="27"/>
        <v>1.2626262626262627E-3</v>
      </c>
      <c r="AS36" s="240">
        <f t="shared" si="27"/>
        <v>4.0705563093622792E-3</v>
      </c>
      <c r="AT36" s="240">
        <f t="shared" si="27"/>
        <v>0</v>
      </c>
      <c r="AU36" s="240">
        <f t="shared" si="27"/>
        <v>0</v>
      </c>
      <c r="AV36" s="240">
        <f t="shared" si="27"/>
        <v>0</v>
      </c>
      <c r="AW36" s="240">
        <f t="shared" si="27"/>
        <v>0</v>
      </c>
      <c r="AX36" s="240">
        <f t="shared" si="27"/>
        <v>0</v>
      </c>
      <c r="AY36" s="240">
        <f t="shared" si="27"/>
        <v>0</v>
      </c>
      <c r="AZ36" s="240">
        <f t="shared" si="27"/>
        <v>0</v>
      </c>
      <c r="BA36" s="240">
        <f t="shared" si="27"/>
        <v>0</v>
      </c>
      <c r="BB36" s="240">
        <f t="shared" si="27"/>
        <v>0</v>
      </c>
      <c r="BC36" s="240">
        <f t="shared" si="27"/>
        <v>0</v>
      </c>
      <c r="BD36" s="240">
        <f t="shared" si="27"/>
        <v>0</v>
      </c>
      <c r="BE36" s="240">
        <f t="shared" si="27"/>
        <v>0</v>
      </c>
      <c r="BF36" s="240">
        <f t="shared" si="27"/>
        <v>0</v>
      </c>
      <c r="BG36" s="240">
        <f t="shared" si="27"/>
        <v>0</v>
      </c>
      <c r="BH36" s="240">
        <f t="shared" si="27"/>
        <v>0</v>
      </c>
      <c r="BI36" s="240">
        <f t="shared" si="27"/>
        <v>0</v>
      </c>
      <c r="BJ36" s="240">
        <f t="shared" si="27"/>
        <v>0</v>
      </c>
      <c r="BK36" s="240">
        <f t="shared" si="27"/>
        <v>0</v>
      </c>
    </row>
    <row r="37" spans="1:63" s="247" customFormat="1" ht="25.5" x14ac:dyDescent="0.2">
      <c r="A37" s="272" t="s">
        <v>207</v>
      </c>
      <c r="B37" s="278"/>
      <c r="C37" s="137">
        <v>0</v>
      </c>
      <c r="D37" s="137">
        <v>8</v>
      </c>
      <c r="E37" s="137">
        <v>23</v>
      </c>
      <c r="F37" s="279">
        <v>9</v>
      </c>
      <c r="G37" s="137">
        <v>0</v>
      </c>
      <c r="H37" s="244">
        <v>0</v>
      </c>
      <c r="I37" s="14">
        <v>5</v>
      </c>
      <c r="J37" s="14">
        <v>22</v>
      </c>
      <c r="K37" s="14">
        <v>4</v>
      </c>
      <c r="L37" s="14">
        <v>0</v>
      </c>
      <c r="M37" s="14">
        <v>0</v>
      </c>
      <c r="N37" s="14">
        <v>0</v>
      </c>
      <c r="O37" s="14">
        <v>7</v>
      </c>
      <c r="P37" s="278"/>
      <c r="Q37" s="14">
        <v>3</v>
      </c>
      <c r="R37" s="14">
        <v>3</v>
      </c>
      <c r="S37" s="14">
        <v>0</v>
      </c>
      <c r="T37" s="14">
        <v>0</v>
      </c>
      <c r="U37" s="14">
        <v>1</v>
      </c>
      <c r="V37" s="14">
        <v>1</v>
      </c>
      <c r="W37" s="14">
        <v>2</v>
      </c>
      <c r="X37" s="14">
        <v>1</v>
      </c>
      <c r="Y37" s="14">
        <v>4</v>
      </c>
      <c r="Z37" s="14">
        <v>2</v>
      </c>
      <c r="AA37" s="14">
        <v>2</v>
      </c>
      <c r="AB37" s="14">
        <v>4</v>
      </c>
      <c r="AC37" s="14">
        <v>2</v>
      </c>
      <c r="AD37" s="14">
        <v>1</v>
      </c>
      <c r="AE37" s="14">
        <v>2</v>
      </c>
      <c r="AF37" s="19">
        <v>3</v>
      </c>
      <c r="AG37" s="14">
        <v>1</v>
      </c>
      <c r="AH37" s="19">
        <v>0</v>
      </c>
      <c r="AI37" s="14">
        <v>0</v>
      </c>
      <c r="AJ37" s="14">
        <v>0</v>
      </c>
      <c r="AK37" s="14">
        <v>0</v>
      </c>
      <c r="AL37" s="252"/>
      <c r="AM37" s="14">
        <v>0</v>
      </c>
      <c r="AN37" s="14">
        <v>0</v>
      </c>
      <c r="AO37" s="14">
        <v>0</v>
      </c>
      <c r="AP37" s="14">
        <v>4</v>
      </c>
      <c r="AQ37" s="14">
        <v>2</v>
      </c>
      <c r="AR37" s="14">
        <v>1</v>
      </c>
      <c r="AS37" s="14">
        <v>3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s="247" customFormat="1" x14ac:dyDescent="0.2">
      <c r="A38" s="280" t="s">
        <v>208</v>
      </c>
      <c r="B38" s="278"/>
      <c r="C38" s="137">
        <v>108</v>
      </c>
      <c r="D38" s="137">
        <v>174</v>
      </c>
      <c r="E38" s="137">
        <v>252</v>
      </c>
      <c r="F38" s="279">
        <v>336</v>
      </c>
      <c r="G38" s="137">
        <v>384</v>
      </c>
      <c r="H38" s="244">
        <v>446</v>
      </c>
      <c r="I38" s="14">
        <v>443</v>
      </c>
      <c r="J38" s="14">
        <v>493</v>
      </c>
      <c r="K38" s="14">
        <v>484</v>
      </c>
      <c r="L38" s="14">
        <v>502</v>
      </c>
      <c r="M38" s="14">
        <v>509</v>
      </c>
      <c r="N38" s="14">
        <v>454</v>
      </c>
      <c r="O38" s="14">
        <v>549</v>
      </c>
      <c r="P38" s="278"/>
      <c r="Q38" s="14">
        <v>623</v>
      </c>
      <c r="R38" s="14">
        <v>551</v>
      </c>
      <c r="S38" s="14">
        <v>638</v>
      </c>
      <c r="T38" s="14">
        <v>637</v>
      </c>
      <c r="U38" s="14">
        <v>691</v>
      </c>
      <c r="V38" s="14">
        <v>671</v>
      </c>
      <c r="W38" s="14">
        <v>662</v>
      </c>
      <c r="X38" s="14">
        <v>696</v>
      </c>
      <c r="Y38" s="14">
        <v>686</v>
      </c>
      <c r="Z38" s="14">
        <v>716</v>
      </c>
      <c r="AA38" s="14">
        <v>673</v>
      </c>
      <c r="AB38" s="14">
        <v>722</v>
      </c>
      <c r="AC38" s="14">
        <v>736</v>
      </c>
      <c r="AD38" s="14">
        <v>696</v>
      </c>
      <c r="AE38" s="14">
        <v>679</v>
      </c>
      <c r="AF38" s="25">
        <v>637</v>
      </c>
      <c r="AG38" s="14">
        <v>738</v>
      </c>
      <c r="AH38" s="25">
        <v>672</v>
      </c>
      <c r="AI38" s="14">
        <v>682</v>
      </c>
      <c r="AJ38" s="14">
        <v>707</v>
      </c>
      <c r="AK38" s="14">
        <v>653</v>
      </c>
      <c r="AL38" s="254"/>
      <c r="AM38" s="14">
        <v>656</v>
      </c>
      <c r="AN38" s="14">
        <v>619</v>
      </c>
      <c r="AO38" s="14">
        <v>702</v>
      </c>
      <c r="AP38" s="14">
        <v>762</v>
      </c>
      <c r="AQ38" s="14">
        <v>698</v>
      </c>
      <c r="AR38" s="14">
        <v>792</v>
      </c>
      <c r="AS38" s="14">
        <v>737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284" customFormat="1" ht="25.5" hidden="1" x14ac:dyDescent="0.2">
      <c r="A39" s="281" t="s">
        <v>209</v>
      </c>
      <c r="B39" s="282" t="s">
        <v>206</v>
      </c>
      <c r="C39" s="283">
        <f t="shared" ref="C39:O39" si="28">IF(C41=0,0,(IFERROR((C40/C41),0)))</f>
        <v>1.8518518518518517E-2</v>
      </c>
      <c r="D39" s="283">
        <f t="shared" si="28"/>
        <v>0</v>
      </c>
      <c r="E39" s="283">
        <f t="shared" si="28"/>
        <v>4.3650793650793648E-2</v>
      </c>
      <c r="F39" s="283">
        <f t="shared" si="28"/>
        <v>2.3809523809523808E-2</v>
      </c>
      <c r="G39" s="283">
        <f t="shared" si="28"/>
        <v>5.2083333333333336E-2</v>
      </c>
      <c r="H39" s="283">
        <f t="shared" si="28"/>
        <v>1.5695067264573991E-2</v>
      </c>
      <c r="I39" s="283">
        <f t="shared" si="28"/>
        <v>2.9345372460496615E-2</v>
      </c>
      <c r="J39" s="283">
        <f t="shared" si="28"/>
        <v>1.6227180527383367E-2</v>
      </c>
      <c r="K39" s="283">
        <f t="shared" si="28"/>
        <v>1.859504132231405E-2</v>
      </c>
      <c r="L39" s="283">
        <f t="shared" si="28"/>
        <v>1.7928286852589643E-2</v>
      </c>
      <c r="M39" s="283">
        <f t="shared" si="28"/>
        <v>1.5717092337917484E-2</v>
      </c>
      <c r="N39" s="283">
        <f t="shared" si="28"/>
        <v>2.2026431718061675E-2</v>
      </c>
      <c r="O39" s="283">
        <f t="shared" si="28"/>
        <v>3.2786885245901641E-2</v>
      </c>
      <c r="P39" s="282" t="s">
        <v>206</v>
      </c>
      <c r="Q39" s="283">
        <f t="shared" ref="Q39:BK39" si="29">IF(Q41=0,0,(IFERROR((Q40/Q41),0)))</f>
        <v>2.0866773675762441E-2</v>
      </c>
      <c r="R39" s="283">
        <f t="shared" si="29"/>
        <v>1.8148820326678767E-2</v>
      </c>
      <c r="S39" s="283">
        <f t="shared" si="29"/>
        <v>1.4106583072100314E-2</v>
      </c>
      <c r="T39" s="283">
        <f t="shared" si="29"/>
        <v>2.8257456828885402E-2</v>
      </c>
      <c r="U39" s="283">
        <f t="shared" si="29"/>
        <v>2.3154848046309694E-2</v>
      </c>
      <c r="V39" s="283">
        <f t="shared" si="29"/>
        <v>1.9374068554396422E-2</v>
      </c>
      <c r="W39" s="283">
        <f t="shared" si="29"/>
        <v>9.0634441087613302E-3</v>
      </c>
      <c r="X39" s="283">
        <f t="shared" si="29"/>
        <v>2.1551724137931036E-2</v>
      </c>
      <c r="Y39" s="283">
        <f t="shared" si="29"/>
        <v>1.1661807580174927E-2</v>
      </c>
      <c r="Z39" s="283">
        <f t="shared" si="29"/>
        <v>1.6759776536312849E-2</v>
      </c>
      <c r="AA39" s="283">
        <f t="shared" si="29"/>
        <v>1.188707280832095E-2</v>
      </c>
      <c r="AB39" s="283">
        <f t="shared" si="29"/>
        <v>1.3850415512465374E-2</v>
      </c>
      <c r="AC39" s="283">
        <f t="shared" si="29"/>
        <v>2.8532608695652172E-2</v>
      </c>
      <c r="AD39" s="283">
        <f t="shared" si="29"/>
        <v>1.4367816091954023E-2</v>
      </c>
      <c r="AE39" s="283">
        <f t="shared" si="29"/>
        <v>1.4727540500736377E-2</v>
      </c>
      <c r="AF39" s="283">
        <f t="shared" si="29"/>
        <v>1.5698587127158554E-2</v>
      </c>
      <c r="AG39" s="283">
        <f t="shared" si="29"/>
        <v>1.0840108401084011E-2</v>
      </c>
      <c r="AH39" s="283">
        <f t="shared" si="29"/>
        <v>1.1904761904761904E-2</v>
      </c>
      <c r="AI39" s="283">
        <f t="shared" si="29"/>
        <v>8.7976539589442824E-3</v>
      </c>
      <c r="AJ39" s="283">
        <f t="shared" si="29"/>
        <v>4.2432814710042432E-3</v>
      </c>
      <c r="AK39" s="283">
        <f t="shared" si="29"/>
        <v>6.1255742725880554E-3</v>
      </c>
      <c r="AL39" s="283"/>
      <c r="AM39" s="283">
        <f t="shared" si="29"/>
        <v>0</v>
      </c>
      <c r="AN39" s="283">
        <f t="shared" si="29"/>
        <v>0</v>
      </c>
      <c r="AO39" s="283">
        <f t="shared" si="29"/>
        <v>0</v>
      </c>
      <c r="AP39" s="283">
        <f t="shared" si="29"/>
        <v>0</v>
      </c>
      <c r="AQ39" s="283">
        <f t="shared" si="29"/>
        <v>0</v>
      </c>
      <c r="AR39" s="283">
        <f t="shared" si="29"/>
        <v>0</v>
      </c>
      <c r="AS39" s="283">
        <f t="shared" si="29"/>
        <v>0</v>
      </c>
      <c r="AT39" s="283">
        <f t="shared" si="29"/>
        <v>0</v>
      </c>
      <c r="AU39" s="283">
        <f t="shared" si="29"/>
        <v>0</v>
      </c>
      <c r="AV39" s="283">
        <f t="shared" si="29"/>
        <v>0</v>
      </c>
      <c r="AW39" s="283">
        <f t="shared" si="29"/>
        <v>0</v>
      </c>
      <c r="AX39" s="283">
        <f t="shared" si="29"/>
        <v>0</v>
      </c>
      <c r="AY39" s="283">
        <f t="shared" si="29"/>
        <v>0</v>
      </c>
      <c r="AZ39" s="283">
        <f t="shared" si="29"/>
        <v>0</v>
      </c>
      <c r="BA39" s="283">
        <f t="shared" si="29"/>
        <v>0</v>
      </c>
      <c r="BB39" s="283">
        <f t="shared" si="29"/>
        <v>0</v>
      </c>
      <c r="BC39" s="283">
        <f t="shared" si="29"/>
        <v>0</v>
      </c>
      <c r="BD39" s="283">
        <f t="shared" si="29"/>
        <v>0</v>
      </c>
      <c r="BE39" s="283">
        <f t="shared" si="29"/>
        <v>0</v>
      </c>
      <c r="BF39" s="283">
        <f t="shared" si="29"/>
        <v>0</v>
      </c>
      <c r="BG39" s="283">
        <f t="shared" si="29"/>
        <v>0</v>
      </c>
      <c r="BH39" s="283">
        <f t="shared" si="29"/>
        <v>0</v>
      </c>
      <c r="BI39" s="283">
        <f t="shared" si="29"/>
        <v>0</v>
      </c>
      <c r="BJ39" s="283">
        <f t="shared" si="29"/>
        <v>0</v>
      </c>
      <c r="BK39" s="283">
        <f t="shared" si="29"/>
        <v>0</v>
      </c>
    </row>
    <row r="40" spans="1:63" s="247" customFormat="1" hidden="1" x14ac:dyDescent="0.2">
      <c r="A40" s="272" t="s">
        <v>210</v>
      </c>
      <c r="B40" s="285"/>
      <c r="C40" s="286">
        <v>2</v>
      </c>
      <c r="D40" s="286">
        <v>0</v>
      </c>
      <c r="E40" s="286">
        <v>11</v>
      </c>
      <c r="F40" s="286">
        <v>8</v>
      </c>
      <c r="G40" s="286">
        <v>20</v>
      </c>
      <c r="H40" s="287">
        <v>7</v>
      </c>
      <c r="I40" s="288">
        <v>13</v>
      </c>
      <c r="J40" s="288">
        <v>8</v>
      </c>
      <c r="K40" s="288">
        <v>9</v>
      </c>
      <c r="L40" s="288">
        <v>9</v>
      </c>
      <c r="M40" s="288">
        <v>8</v>
      </c>
      <c r="N40" s="288">
        <v>10</v>
      </c>
      <c r="O40" s="288">
        <v>18</v>
      </c>
      <c r="P40" s="285"/>
      <c r="Q40" s="288">
        <v>13</v>
      </c>
      <c r="R40" s="288">
        <v>10</v>
      </c>
      <c r="S40" s="288">
        <v>9</v>
      </c>
      <c r="T40" s="288">
        <v>18</v>
      </c>
      <c r="U40" s="288">
        <v>16</v>
      </c>
      <c r="V40" s="288">
        <v>13</v>
      </c>
      <c r="W40" s="288">
        <v>6</v>
      </c>
      <c r="X40" s="288">
        <v>15</v>
      </c>
      <c r="Y40" s="288">
        <v>8</v>
      </c>
      <c r="Z40" s="288">
        <v>12</v>
      </c>
      <c r="AA40" s="288">
        <v>8</v>
      </c>
      <c r="AB40" s="288">
        <v>10</v>
      </c>
      <c r="AC40" s="288">
        <v>21</v>
      </c>
      <c r="AD40" s="288">
        <v>10</v>
      </c>
      <c r="AE40" s="288">
        <v>10</v>
      </c>
      <c r="AF40" s="289">
        <v>10</v>
      </c>
      <c r="AG40" s="288">
        <v>8</v>
      </c>
      <c r="AH40" s="289">
        <v>8</v>
      </c>
      <c r="AI40" s="288">
        <v>6</v>
      </c>
      <c r="AJ40" s="288">
        <v>3</v>
      </c>
      <c r="AK40" s="288">
        <v>4</v>
      </c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</row>
    <row r="41" spans="1:63" s="247" customFormat="1" hidden="1" x14ac:dyDescent="0.2">
      <c r="A41" s="280" t="s">
        <v>208</v>
      </c>
      <c r="B41" s="285"/>
      <c r="C41" s="286">
        <f>C38</f>
        <v>108</v>
      </c>
      <c r="D41" s="286">
        <f t="shared" ref="D41:O41" si="30">D38</f>
        <v>174</v>
      </c>
      <c r="E41" s="286">
        <f t="shared" si="30"/>
        <v>252</v>
      </c>
      <c r="F41" s="286">
        <f t="shared" si="30"/>
        <v>336</v>
      </c>
      <c r="G41" s="286">
        <v>384</v>
      </c>
      <c r="H41" s="286">
        <f t="shared" si="30"/>
        <v>446</v>
      </c>
      <c r="I41" s="286">
        <f t="shared" si="30"/>
        <v>443</v>
      </c>
      <c r="J41" s="286">
        <f t="shared" si="30"/>
        <v>493</v>
      </c>
      <c r="K41" s="286">
        <f t="shared" si="30"/>
        <v>484</v>
      </c>
      <c r="L41" s="286">
        <f t="shared" si="30"/>
        <v>502</v>
      </c>
      <c r="M41" s="286">
        <f t="shared" si="30"/>
        <v>509</v>
      </c>
      <c r="N41" s="286">
        <f t="shared" si="30"/>
        <v>454</v>
      </c>
      <c r="O41" s="286">
        <f t="shared" si="30"/>
        <v>549</v>
      </c>
      <c r="P41" s="285"/>
      <c r="Q41" s="286">
        <f t="shared" ref="Q41:AB41" si="31">Q38</f>
        <v>623</v>
      </c>
      <c r="R41" s="286">
        <f t="shared" si="31"/>
        <v>551</v>
      </c>
      <c r="S41" s="286">
        <f t="shared" si="31"/>
        <v>638</v>
      </c>
      <c r="T41" s="286">
        <f t="shared" si="31"/>
        <v>637</v>
      </c>
      <c r="U41" s="286">
        <f t="shared" si="31"/>
        <v>691</v>
      </c>
      <c r="V41" s="286">
        <f t="shared" si="31"/>
        <v>671</v>
      </c>
      <c r="W41" s="286">
        <f t="shared" si="31"/>
        <v>662</v>
      </c>
      <c r="X41" s="286">
        <f t="shared" si="31"/>
        <v>696</v>
      </c>
      <c r="Y41" s="286">
        <f t="shared" si="31"/>
        <v>686</v>
      </c>
      <c r="Z41" s="286">
        <f t="shared" si="31"/>
        <v>716</v>
      </c>
      <c r="AA41" s="286">
        <f t="shared" si="31"/>
        <v>673</v>
      </c>
      <c r="AB41" s="286">
        <f t="shared" si="31"/>
        <v>722</v>
      </c>
      <c r="AC41" s="286">
        <v>736</v>
      </c>
      <c r="AD41" s="286">
        <v>696</v>
      </c>
      <c r="AE41" s="286">
        <v>679</v>
      </c>
      <c r="AF41" s="290">
        <v>637</v>
      </c>
      <c r="AG41" s="286">
        <v>738</v>
      </c>
      <c r="AH41" s="290">
        <v>672</v>
      </c>
      <c r="AI41" s="286">
        <v>682</v>
      </c>
      <c r="AJ41" s="286">
        <v>707</v>
      </c>
      <c r="AK41" s="286">
        <v>653</v>
      </c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</row>
    <row r="42" spans="1:63" s="262" customFormat="1" x14ac:dyDescent="0.2">
      <c r="A42" s="239" t="s">
        <v>211</v>
      </c>
      <c r="B42" s="277" t="s">
        <v>212</v>
      </c>
      <c r="C42" s="240">
        <f t="shared" ref="C42:O42" si="32">IF(C44=0,0,(IFERROR((C43/C44),0)))</f>
        <v>0</v>
      </c>
      <c r="D42" s="240">
        <f t="shared" si="32"/>
        <v>0</v>
      </c>
      <c r="E42" s="240">
        <f t="shared" si="32"/>
        <v>0</v>
      </c>
      <c r="F42" s="240">
        <f t="shared" si="32"/>
        <v>0</v>
      </c>
      <c r="G42" s="240">
        <f t="shared" si="32"/>
        <v>0.5</v>
      </c>
      <c r="H42" s="240">
        <f t="shared" si="32"/>
        <v>0.75</v>
      </c>
      <c r="I42" s="240">
        <f t="shared" si="32"/>
        <v>0.609375</v>
      </c>
      <c r="J42" s="240">
        <f t="shared" si="32"/>
        <v>0.58730158730158732</v>
      </c>
      <c r="K42" s="240">
        <f t="shared" si="32"/>
        <v>0.68604651162790697</v>
      </c>
      <c r="L42" s="240">
        <f t="shared" si="32"/>
        <v>0.67241379310344829</v>
      </c>
      <c r="M42" s="240">
        <f t="shared" si="32"/>
        <v>0.75342465753424659</v>
      </c>
      <c r="N42" s="240">
        <f t="shared" si="32"/>
        <v>0.69620253164556967</v>
      </c>
      <c r="O42" s="240">
        <f t="shared" si="32"/>
        <v>0.71590909090909094</v>
      </c>
      <c r="P42" s="277" t="s">
        <v>212</v>
      </c>
      <c r="Q42" s="240">
        <f t="shared" ref="Q42:BK42" si="33">IF(Q44=0,0,(IFERROR((Q43/Q44),0)))</f>
        <v>0.56321839080459768</v>
      </c>
      <c r="R42" s="240">
        <f t="shared" si="33"/>
        <v>0.70526315789473681</v>
      </c>
      <c r="S42" s="240">
        <f t="shared" si="33"/>
        <v>0.67010309278350511</v>
      </c>
      <c r="T42" s="240">
        <f t="shared" si="33"/>
        <v>0.67256637168141598</v>
      </c>
      <c r="U42" s="240">
        <f t="shared" si="33"/>
        <v>0.69599999999999995</v>
      </c>
      <c r="V42" s="240">
        <f t="shared" si="33"/>
        <v>0.63461538461538458</v>
      </c>
      <c r="W42" s="240">
        <f t="shared" si="33"/>
        <v>0.64220183486238536</v>
      </c>
      <c r="X42" s="240">
        <f t="shared" si="33"/>
        <v>0.60447761194029848</v>
      </c>
      <c r="Y42" s="240">
        <f t="shared" si="33"/>
        <v>0.61157024793388426</v>
      </c>
      <c r="Z42" s="240">
        <f t="shared" si="33"/>
        <v>0.59829059829059827</v>
      </c>
      <c r="AA42" s="240">
        <f t="shared" si="33"/>
        <v>0.58536585365853655</v>
      </c>
      <c r="AB42" s="240">
        <f t="shared" si="33"/>
        <v>0.53921568627450978</v>
      </c>
      <c r="AC42" s="240">
        <f t="shared" si="33"/>
        <v>0.59433962264150941</v>
      </c>
      <c r="AD42" s="240">
        <f t="shared" si="33"/>
        <v>0.68041237113402064</v>
      </c>
      <c r="AE42" s="240">
        <f t="shared" si="33"/>
        <v>0.59375</v>
      </c>
      <c r="AF42" s="240">
        <f t="shared" si="33"/>
        <v>0.62385321100917435</v>
      </c>
      <c r="AG42" s="240">
        <f t="shared" si="33"/>
        <v>0.55172413793103448</v>
      </c>
      <c r="AH42" s="240">
        <f t="shared" si="33"/>
        <v>0.64516129032258063</v>
      </c>
      <c r="AI42" s="240">
        <f t="shared" si="33"/>
        <v>0.47572815533980584</v>
      </c>
      <c r="AJ42" s="240">
        <f t="shared" si="33"/>
        <v>0.60747663551401865</v>
      </c>
      <c r="AK42" s="240">
        <f t="shared" si="33"/>
        <v>0.6875</v>
      </c>
      <c r="AL42" s="277" t="s">
        <v>212</v>
      </c>
      <c r="AM42" s="240">
        <f t="shared" si="33"/>
        <v>0.58260869565217388</v>
      </c>
      <c r="AN42" s="240">
        <f t="shared" si="33"/>
        <v>0.63478260869565217</v>
      </c>
      <c r="AO42" s="240">
        <f t="shared" si="33"/>
        <v>0.6517857142857143</v>
      </c>
      <c r="AP42" s="240">
        <f t="shared" si="33"/>
        <v>0.625</v>
      </c>
      <c r="AQ42" s="240">
        <f t="shared" si="33"/>
        <v>0.59</v>
      </c>
      <c r="AR42" s="240">
        <f t="shared" si="33"/>
        <v>0.61904761904761907</v>
      </c>
      <c r="AS42" s="240">
        <f t="shared" si="33"/>
        <v>0.65034965034965031</v>
      </c>
      <c r="AT42" s="240">
        <f t="shared" si="33"/>
        <v>0</v>
      </c>
      <c r="AU42" s="240">
        <f t="shared" si="33"/>
        <v>0</v>
      </c>
      <c r="AV42" s="240">
        <f t="shared" si="33"/>
        <v>0</v>
      </c>
      <c r="AW42" s="240">
        <f t="shared" si="33"/>
        <v>0</v>
      </c>
      <c r="AX42" s="240">
        <f t="shared" si="33"/>
        <v>0</v>
      </c>
      <c r="AY42" s="240">
        <f t="shared" si="33"/>
        <v>0</v>
      </c>
      <c r="AZ42" s="240">
        <f t="shared" si="33"/>
        <v>0</v>
      </c>
      <c r="BA42" s="240">
        <f t="shared" si="33"/>
        <v>0</v>
      </c>
      <c r="BB42" s="240">
        <f t="shared" si="33"/>
        <v>0</v>
      </c>
      <c r="BC42" s="240">
        <f t="shared" si="33"/>
        <v>0</v>
      </c>
      <c r="BD42" s="240">
        <f t="shared" si="33"/>
        <v>0</v>
      </c>
      <c r="BE42" s="240">
        <f t="shared" si="33"/>
        <v>0</v>
      </c>
      <c r="BF42" s="240">
        <f t="shared" si="33"/>
        <v>0</v>
      </c>
      <c r="BG42" s="240">
        <f t="shared" si="33"/>
        <v>0</v>
      </c>
      <c r="BH42" s="240">
        <f t="shared" si="33"/>
        <v>0</v>
      </c>
      <c r="BI42" s="240">
        <f t="shared" si="33"/>
        <v>0</v>
      </c>
      <c r="BJ42" s="240">
        <f t="shared" si="33"/>
        <v>0</v>
      </c>
      <c r="BK42" s="240">
        <f t="shared" si="33"/>
        <v>0</v>
      </c>
    </row>
    <row r="43" spans="1:63" s="247" customFormat="1" x14ac:dyDescent="0.2">
      <c r="A43" s="242" t="s">
        <v>213</v>
      </c>
      <c r="B43" s="278"/>
      <c r="C43" s="14">
        <v>0</v>
      </c>
      <c r="D43" s="14">
        <v>0</v>
      </c>
      <c r="E43" s="14">
        <v>0</v>
      </c>
      <c r="F43" s="14">
        <v>0</v>
      </c>
      <c r="G43" s="14">
        <v>1</v>
      </c>
      <c r="H43" s="244">
        <v>30</v>
      </c>
      <c r="I43" s="14">
        <v>39</v>
      </c>
      <c r="J43" s="14">
        <v>37</v>
      </c>
      <c r="K43" s="269">
        <v>59</v>
      </c>
      <c r="L43" s="14">
        <v>39</v>
      </c>
      <c r="M43" s="14">
        <v>55</v>
      </c>
      <c r="N43" s="14">
        <v>55</v>
      </c>
      <c r="O43" s="14">
        <v>63</v>
      </c>
      <c r="P43" s="278"/>
      <c r="Q43" s="16">
        <v>49</v>
      </c>
      <c r="R43" s="14">
        <v>67</v>
      </c>
      <c r="S43" s="14">
        <v>65</v>
      </c>
      <c r="T43" s="14">
        <v>76</v>
      </c>
      <c r="U43" s="14">
        <v>87</v>
      </c>
      <c r="V43" s="14">
        <v>66</v>
      </c>
      <c r="W43" s="14">
        <v>70</v>
      </c>
      <c r="X43" s="14">
        <v>81</v>
      </c>
      <c r="Y43" s="14">
        <v>74</v>
      </c>
      <c r="Z43" s="14">
        <v>70</v>
      </c>
      <c r="AA43" s="14">
        <v>72</v>
      </c>
      <c r="AB43" s="14">
        <v>55</v>
      </c>
      <c r="AC43" s="14">
        <v>63</v>
      </c>
      <c r="AD43" s="14">
        <v>66</v>
      </c>
      <c r="AE43" s="14">
        <v>57</v>
      </c>
      <c r="AF43" s="19">
        <v>68</v>
      </c>
      <c r="AG43" s="14">
        <v>64</v>
      </c>
      <c r="AH43" s="19">
        <v>60</v>
      </c>
      <c r="AI43" s="14">
        <v>49</v>
      </c>
      <c r="AJ43" s="14">
        <v>65</v>
      </c>
      <c r="AK43" s="14">
        <v>77</v>
      </c>
      <c r="AL43" s="252"/>
      <c r="AM43" s="14">
        <v>67</v>
      </c>
      <c r="AN43" s="14">
        <v>73</v>
      </c>
      <c r="AO43" s="14">
        <v>73</v>
      </c>
      <c r="AP43" s="21">
        <v>65</v>
      </c>
      <c r="AQ43" s="14">
        <v>59</v>
      </c>
      <c r="AR43" s="14">
        <v>78</v>
      </c>
      <c r="AS43" s="14">
        <v>93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3" s="247" customFormat="1" x14ac:dyDescent="0.2">
      <c r="A44" s="242" t="s">
        <v>214</v>
      </c>
      <c r="B44" s="278"/>
      <c r="C44" s="14">
        <v>0</v>
      </c>
      <c r="D44" s="14">
        <v>0</v>
      </c>
      <c r="E44" s="14">
        <v>0</v>
      </c>
      <c r="F44" s="14">
        <v>0</v>
      </c>
      <c r="G44" s="14">
        <v>2</v>
      </c>
      <c r="H44" s="244">
        <v>40</v>
      </c>
      <c r="I44" s="14">
        <v>64</v>
      </c>
      <c r="J44" s="14">
        <v>63</v>
      </c>
      <c r="K44" s="269">
        <v>86</v>
      </c>
      <c r="L44" s="14">
        <v>58</v>
      </c>
      <c r="M44" s="14">
        <v>73</v>
      </c>
      <c r="N44" s="14">
        <v>79</v>
      </c>
      <c r="O44" s="14">
        <v>88</v>
      </c>
      <c r="P44" s="278"/>
      <c r="Q44" s="22">
        <v>87</v>
      </c>
      <c r="R44" s="14">
        <v>95</v>
      </c>
      <c r="S44" s="14">
        <v>97</v>
      </c>
      <c r="T44" s="14">
        <v>113</v>
      </c>
      <c r="U44" s="14">
        <v>125</v>
      </c>
      <c r="V44" s="14">
        <v>104</v>
      </c>
      <c r="W44" s="14">
        <v>109</v>
      </c>
      <c r="X44" s="14">
        <v>134</v>
      </c>
      <c r="Y44" s="14">
        <v>121</v>
      </c>
      <c r="Z44" s="14">
        <v>117</v>
      </c>
      <c r="AA44" s="14">
        <v>123</v>
      </c>
      <c r="AB44" s="14">
        <v>102</v>
      </c>
      <c r="AC44" s="14">
        <v>106</v>
      </c>
      <c r="AD44" s="14">
        <v>97</v>
      </c>
      <c r="AE44" s="14">
        <v>96</v>
      </c>
      <c r="AF44" s="25">
        <v>109</v>
      </c>
      <c r="AG44" s="14">
        <v>116</v>
      </c>
      <c r="AH44" s="25">
        <v>93</v>
      </c>
      <c r="AI44" s="14">
        <v>103</v>
      </c>
      <c r="AJ44" s="14">
        <v>107</v>
      </c>
      <c r="AK44" s="14">
        <v>112</v>
      </c>
      <c r="AL44" s="254"/>
      <c r="AM44" s="14">
        <v>115</v>
      </c>
      <c r="AN44" s="14">
        <v>115</v>
      </c>
      <c r="AO44" s="14">
        <v>112</v>
      </c>
      <c r="AP44" s="27">
        <v>104</v>
      </c>
      <c r="AQ44" s="14">
        <v>100</v>
      </c>
      <c r="AR44" s="14">
        <v>126</v>
      </c>
      <c r="AS44" s="14">
        <v>143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262" customFormat="1" ht="25.5" x14ac:dyDescent="0.2">
      <c r="A45" s="239" t="s">
        <v>215</v>
      </c>
      <c r="B45" s="277">
        <v>1</v>
      </c>
      <c r="C45" s="240">
        <f>IF((C47=0),1,IF((ISBLANK(C47)),0,(IFERROR((C46/C47),0))))</f>
        <v>1</v>
      </c>
      <c r="D45" s="240">
        <f t="shared" ref="D45:O45" si="34">IF((D47=0),1,IF((ISBLANK(D47)),0,(IFERROR((D46/D47),0))))</f>
        <v>1</v>
      </c>
      <c r="E45" s="240">
        <f t="shared" si="34"/>
        <v>1</v>
      </c>
      <c r="F45" s="240">
        <f t="shared" si="34"/>
        <v>1</v>
      </c>
      <c r="G45" s="240">
        <f t="shared" si="34"/>
        <v>1</v>
      </c>
      <c r="H45" s="240">
        <f t="shared" si="34"/>
        <v>1</v>
      </c>
      <c r="I45" s="240">
        <f t="shared" si="34"/>
        <v>1</v>
      </c>
      <c r="J45" s="240">
        <f t="shared" si="34"/>
        <v>1</v>
      </c>
      <c r="K45" s="240">
        <f t="shared" si="34"/>
        <v>1</v>
      </c>
      <c r="L45" s="240">
        <f t="shared" si="34"/>
        <v>1</v>
      </c>
      <c r="M45" s="240">
        <f t="shared" si="34"/>
        <v>1</v>
      </c>
      <c r="N45" s="240">
        <f t="shared" si="34"/>
        <v>1</v>
      </c>
      <c r="O45" s="240">
        <f t="shared" si="34"/>
        <v>1</v>
      </c>
      <c r="P45" s="277">
        <v>1</v>
      </c>
      <c r="Q45" s="240">
        <f t="shared" ref="Q45:BK45" si="35">IF((Q47=0),1,IF((ISBLANK(Q47)),0,(IFERROR((Q46/Q47),0))))</f>
        <v>1</v>
      </c>
      <c r="R45" s="240">
        <f t="shared" si="35"/>
        <v>1</v>
      </c>
      <c r="S45" s="240">
        <f t="shared" si="35"/>
        <v>1</v>
      </c>
      <c r="T45" s="240">
        <f t="shared" si="35"/>
        <v>1</v>
      </c>
      <c r="U45" s="240">
        <f t="shared" si="35"/>
        <v>1</v>
      </c>
      <c r="V45" s="240">
        <f t="shared" si="35"/>
        <v>1</v>
      </c>
      <c r="W45" s="240">
        <f t="shared" si="35"/>
        <v>1</v>
      </c>
      <c r="X45" s="240">
        <f t="shared" si="35"/>
        <v>1</v>
      </c>
      <c r="Y45" s="240">
        <f t="shared" si="35"/>
        <v>1</v>
      </c>
      <c r="Z45" s="240">
        <f t="shared" si="35"/>
        <v>1</v>
      </c>
      <c r="AA45" s="240">
        <f t="shared" si="35"/>
        <v>1</v>
      </c>
      <c r="AB45" s="240">
        <f t="shared" si="35"/>
        <v>1</v>
      </c>
      <c r="AC45" s="240">
        <f t="shared" si="35"/>
        <v>1</v>
      </c>
      <c r="AD45" s="240">
        <f t="shared" si="35"/>
        <v>1</v>
      </c>
      <c r="AE45" s="240">
        <f t="shared" si="35"/>
        <v>1</v>
      </c>
      <c r="AF45" s="240">
        <f t="shared" si="35"/>
        <v>1</v>
      </c>
      <c r="AG45" s="240">
        <f t="shared" si="35"/>
        <v>1</v>
      </c>
      <c r="AH45" s="240">
        <f t="shared" si="35"/>
        <v>1</v>
      </c>
      <c r="AI45" s="240">
        <f t="shared" si="35"/>
        <v>1</v>
      </c>
      <c r="AJ45" s="240">
        <f t="shared" si="35"/>
        <v>1</v>
      </c>
      <c r="AK45" s="240">
        <f t="shared" si="35"/>
        <v>1</v>
      </c>
      <c r="AL45" s="277">
        <v>1</v>
      </c>
      <c r="AM45" s="240">
        <f t="shared" si="35"/>
        <v>1</v>
      </c>
      <c r="AN45" s="240">
        <f t="shared" si="35"/>
        <v>1</v>
      </c>
      <c r="AO45" s="240">
        <f t="shared" si="35"/>
        <v>1</v>
      </c>
      <c r="AP45" s="240">
        <f t="shared" si="35"/>
        <v>1</v>
      </c>
      <c r="AQ45" s="240">
        <f t="shared" si="35"/>
        <v>1</v>
      </c>
      <c r="AR45" s="240">
        <f t="shared" si="35"/>
        <v>1</v>
      </c>
      <c r="AS45" s="240">
        <f t="shared" si="35"/>
        <v>1</v>
      </c>
      <c r="AT45" s="240">
        <f t="shared" si="35"/>
        <v>0</v>
      </c>
      <c r="AU45" s="240">
        <f t="shared" si="35"/>
        <v>0</v>
      </c>
      <c r="AV45" s="240">
        <f t="shared" si="35"/>
        <v>0</v>
      </c>
      <c r="AW45" s="240">
        <f t="shared" si="35"/>
        <v>0</v>
      </c>
      <c r="AX45" s="240">
        <f t="shared" si="35"/>
        <v>0</v>
      </c>
      <c r="AY45" s="240">
        <f t="shared" si="35"/>
        <v>0</v>
      </c>
      <c r="AZ45" s="240">
        <f t="shared" si="35"/>
        <v>0</v>
      </c>
      <c r="BA45" s="240">
        <f t="shared" si="35"/>
        <v>0</v>
      </c>
      <c r="BB45" s="240">
        <f t="shared" si="35"/>
        <v>0</v>
      </c>
      <c r="BC45" s="240">
        <f t="shared" si="35"/>
        <v>0</v>
      </c>
      <c r="BD45" s="240">
        <f t="shared" si="35"/>
        <v>0</v>
      </c>
      <c r="BE45" s="240">
        <f t="shared" si="35"/>
        <v>0</v>
      </c>
      <c r="BF45" s="240">
        <f t="shared" si="35"/>
        <v>0</v>
      </c>
      <c r="BG45" s="240">
        <f t="shared" si="35"/>
        <v>0</v>
      </c>
      <c r="BH45" s="240">
        <f t="shared" si="35"/>
        <v>0</v>
      </c>
      <c r="BI45" s="240">
        <f t="shared" si="35"/>
        <v>0</v>
      </c>
      <c r="BJ45" s="240">
        <f t="shared" si="35"/>
        <v>0</v>
      </c>
      <c r="BK45" s="240">
        <f t="shared" si="35"/>
        <v>0</v>
      </c>
    </row>
    <row r="46" spans="1:63" s="247" customFormat="1" ht="25.5" x14ac:dyDescent="0.2">
      <c r="A46" s="242" t="s">
        <v>216</v>
      </c>
      <c r="B46" s="278"/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30</v>
      </c>
      <c r="I46" s="14">
        <v>39</v>
      </c>
      <c r="J46" s="14">
        <v>37</v>
      </c>
      <c r="K46" s="269">
        <v>59</v>
      </c>
      <c r="L46" s="14">
        <v>39</v>
      </c>
      <c r="M46" s="14">
        <v>55</v>
      </c>
      <c r="N46" s="14">
        <v>55</v>
      </c>
      <c r="O46" s="14">
        <v>63</v>
      </c>
      <c r="P46" s="278"/>
      <c r="Q46" s="14">
        <v>49</v>
      </c>
      <c r="R46" s="14">
        <v>67</v>
      </c>
      <c r="S46" s="14">
        <v>65</v>
      </c>
      <c r="T46" s="14">
        <v>76</v>
      </c>
      <c r="U46" s="14">
        <v>87</v>
      </c>
      <c r="V46" s="14">
        <v>66</v>
      </c>
      <c r="W46" s="14">
        <v>70</v>
      </c>
      <c r="X46" s="14">
        <v>81</v>
      </c>
      <c r="Y46" s="14">
        <v>74</v>
      </c>
      <c r="Z46" s="14">
        <v>70</v>
      </c>
      <c r="AA46" s="14">
        <v>72</v>
      </c>
      <c r="AB46" s="14">
        <v>55</v>
      </c>
      <c r="AC46" s="14">
        <v>63</v>
      </c>
      <c r="AD46" s="14">
        <v>66</v>
      </c>
      <c r="AE46" s="14">
        <v>57</v>
      </c>
      <c r="AF46" s="14">
        <v>68</v>
      </c>
      <c r="AG46" s="14">
        <v>64</v>
      </c>
      <c r="AH46" s="14">
        <v>60</v>
      </c>
      <c r="AI46" s="14">
        <v>49</v>
      </c>
      <c r="AJ46" s="14">
        <v>65</v>
      </c>
      <c r="AK46" s="14">
        <v>77</v>
      </c>
      <c r="AL46" s="252"/>
      <c r="AM46" s="14">
        <v>67</v>
      </c>
      <c r="AN46" s="14">
        <v>73</v>
      </c>
      <c r="AO46" s="14">
        <v>73</v>
      </c>
      <c r="AP46" s="14">
        <v>65</v>
      </c>
      <c r="AQ46" s="14">
        <v>59</v>
      </c>
      <c r="AR46" s="14">
        <v>78</v>
      </c>
      <c r="AS46" s="14">
        <v>93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3" s="247" customFormat="1" x14ac:dyDescent="0.2">
      <c r="A47" s="242" t="s">
        <v>217</v>
      </c>
      <c r="B47" s="278"/>
      <c r="C47" s="14">
        <f>IF(ISBLANK(C43),"",C43)</f>
        <v>0</v>
      </c>
      <c r="D47" s="14">
        <f t="shared" ref="D47:O47" si="36">IF(ISBLANK(D43),"",D43)</f>
        <v>0</v>
      </c>
      <c r="E47" s="14">
        <f t="shared" si="36"/>
        <v>0</v>
      </c>
      <c r="F47" s="14">
        <f t="shared" si="36"/>
        <v>0</v>
      </c>
      <c r="G47" s="14">
        <v>1</v>
      </c>
      <c r="H47" s="14">
        <f t="shared" si="36"/>
        <v>30</v>
      </c>
      <c r="I47" s="14">
        <f t="shared" si="36"/>
        <v>39</v>
      </c>
      <c r="J47" s="14">
        <f t="shared" si="36"/>
        <v>37</v>
      </c>
      <c r="K47" s="269">
        <v>59</v>
      </c>
      <c r="L47" s="14">
        <f t="shared" si="36"/>
        <v>39</v>
      </c>
      <c r="M47" s="14">
        <f t="shared" si="36"/>
        <v>55</v>
      </c>
      <c r="N47" s="14">
        <v>55</v>
      </c>
      <c r="O47" s="14">
        <f t="shared" si="36"/>
        <v>63</v>
      </c>
      <c r="P47" s="278"/>
      <c r="Q47" s="14">
        <f>IF(ISBLANK(Q43),"",Q43)</f>
        <v>49</v>
      </c>
      <c r="R47" s="14">
        <f>IF(ISBLANK(R43),"",R43)</f>
        <v>67</v>
      </c>
      <c r="S47" s="14">
        <v>65</v>
      </c>
      <c r="T47" s="14">
        <v>76</v>
      </c>
      <c r="U47" s="14">
        <f t="shared" ref="U47:AC47" si="37">IF(ISBLANK(U43),"",U43)</f>
        <v>87</v>
      </c>
      <c r="V47" s="14">
        <v>66</v>
      </c>
      <c r="W47" s="14">
        <f t="shared" si="37"/>
        <v>70</v>
      </c>
      <c r="X47" s="14">
        <f t="shared" si="37"/>
        <v>81</v>
      </c>
      <c r="Y47" s="14">
        <f t="shared" si="37"/>
        <v>74</v>
      </c>
      <c r="Z47" s="14">
        <f t="shared" si="37"/>
        <v>70</v>
      </c>
      <c r="AA47" s="14">
        <f t="shared" si="37"/>
        <v>72</v>
      </c>
      <c r="AB47" s="14">
        <f t="shared" si="37"/>
        <v>55</v>
      </c>
      <c r="AC47" s="14">
        <f t="shared" si="37"/>
        <v>63</v>
      </c>
      <c r="AD47" s="14">
        <v>66</v>
      </c>
      <c r="AE47" s="14">
        <f t="shared" ref="AE47:AK47" si="38">IF(ISBLANK(AE43),"",AE43)</f>
        <v>57</v>
      </c>
      <c r="AF47" s="14">
        <f t="shared" si="38"/>
        <v>68</v>
      </c>
      <c r="AG47" s="14">
        <f t="shared" si="38"/>
        <v>64</v>
      </c>
      <c r="AH47" s="14">
        <f t="shared" si="38"/>
        <v>60</v>
      </c>
      <c r="AI47" s="14">
        <f t="shared" si="38"/>
        <v>49</v>
      </c>
      <c r="AJ47" s="14">
        <f t="shared" si="38"/>
        <v>65</v>
      </c>
      <c r="AK47" s="14">
        <f t="shared" si="38"/>
        <v>77</v>
      </c>
      <c r="AL47" s="254"/>
      <c r="AM47" s="14">
        <f>IF(ISBLANK(AM43),"",AM43)</f>
        <v>67</v>
      </c>
      <c r="AN47" s="14">
        <v>73</v>
      </c>
      <c r="AO47" s="14">
        <f t="shared" ref="AO47:BJ47" si="39">IF(ISBLANK(AO43),"",AO43)</f>
        <v>73</v>
      </c>
      <c r="AP47" s="14">
        <f t="shared" si="39"/>
        <v>65</v>
      </c>
      <c r="AQ47" s="14">
        <f t="shared" si="39"/>
        <v>59</v>
      </c>
      <c r="AR47" s="14">
        <f t="shared" si="39"/>
        <v>78</v>
      </c>
      <c r="AS47" s="14">
        <f t="shared" si="39"/>
        <v>93</v>
      </c>
      <c r="AT47" s="14" t="str">
        <f t="shared" si="39"/>
        <v/>
      </c>
      <c r="AU47" s="14" t="str">
        <f t="shared" si="39"/>
        <v/>
      </c>
      <c r="AV47" s="14" t="str">
        <f t="shared" si="39"/>
        <v/>
      </c>
      <c r="AW47" s="14" t="str">
        <f t="shared" si="39"/>
        <v/>
      </c>
      <c r="AX47" s="14" t="str">
        <f t="shared" si="39"/>
        <v/>
      </c>
      <c r="AY47" s="14" t="str">
        <f t="shared" si="39"/>
        <v/>
      </c>
      <c r="AZ47" s="14" t="str">
        <f t="shared" si="39"/>
        <v/>
      </c>
      <c r="BA47" s="14" t="str">
        <f t="shared" si="39"/>
        <v/>
      </c>
      <c r="BB47" s="14" t="str">
        <f t="shared" si="39"/>
        <v/>
      </c>
      <c r="BC47" s="14" t="str">
        <f t="shared" si="39"/>
        <v/>
      </c>
      <c r="BD47" s="14" t="str">
        <f t="shared" si="39"/>
        <v/>
      </c>
      <c r="BE47" s="14" t="str">
        <f t="shared" si="39"/>
        <v/>
      </c>
      <c r="BF47" s="14" t="str">
        <f t="shared" si="39"/>
        <v/>
      </c>
      <c r="BG47" s="14" t="str">
        <f t="shared" si="39"/>
        <v/>
      </c>
      <c r="BH47" s="14" t="str">
        <f t="shared" si="39"/>
        <v/>
      </c>
      <c r="BI47" s="14" t="str">
        <f t="shared" si="39"/>
        <v/>
      </c>
      <c r="BJ47" s="14" t="str">
        <f t="shared" si="39"/>
        <v/>
      </c>
      <c r="BK47" s="14" t="str">
        <f>IF(ISBLANK(BK43),"",BK43)</f>
        <v/>
      </c>
    </row>
    <row r="48" spans="1:63" s="262" customFormat="1" x14ac:dyDescent="0.2">
      <c r="A48" s="239" t="s">
        <v>218</v>
      </c>
      <c r="B48" s="240" t="s">
        <v>191</v>
      </c>
      <c r="C48" s="240">
        <f>IF(C50=0,0,(IFERROR((C49/C50),0)))</f>
        <v>0</v>
      </c>
      <c r="D48" s="240">
        <f t="shared" ref="D48:O48" si="40">IF(D50=0,0,(IFERROR((D49/D50),0)))</f>
        <v>0</v>
      </c>
      <c r="E48" s="240">
        <f t="shared" si="40"/>
        <v>0</v>
      </c>
      <c r="F48" s="240">
        <f t="shared" si="40"/>
        <v>0</v>
      </c>
      <c r="G48" s="240">
        <f t="shared" si="40"/>
        <v>0</v>
      </c>
      <c r="H48" s="240">
        <f t="shared" si="40"/>
        <v>0</v>
      </c>
      <c r="I48" s="240">
        <f t="shared" si="40"/>
        <v>0</v>
      </c>
      <c r="J48" s="240">
        <f t="shared" si="40"/>
        <v>0</v>
      </c>
      <c r="K48" s="240">
        <f t="shared" si="40"/>
        <v>0</v>
      </c>
      <c r="L48" s="240">
        <f t="shared" si="40"/>
        <v>0</v>
      </c>
      <c r="M48" s="240">
        <f t="shared" si="40"/>
        <v>0</v>
      </c>
      <c r="N48" s="240">
        <f t="shared" si="40"/>
        <v>0</v>
      </c>
      <c r="O48" s="240">
        <f t="shared" si="40"/>
        <v>0</v>
      </c>
      <c r="P48" s="240" t="s">
        <v>191</v>
      </c>
      <c r="Q48" s="240">
        <f t="shared" ref="Q48:BK48" si="41">IF(Q50=0,0,(IFERROR((Q49/Q50),0)))</f>
        <v>0</v>
      </c>
      <c r="R48" s="240">
        <f t="shared" si="41"/>
        <v>0</v>
      </c>
      <c r="S48" s="240">
        <f t="shared" si="41"/>
        <v>0</v>
      </c>
      <c r="T48" s="240">
        <f t="shared" si="41"/>
        <v>0</v>
      </c>
      <c r="U48" s="240">
        <f t="shared" si="41"/>
        <v>0</v>
      </c>
      <c r="V48" s="240">
        <f t="shared" si="41"/>
        <v>0</v>
      </c>
      <c r="W48" s="240">
        <f t="shared" si="41"/>
        <v>0</v>
      </c>
      <c r="X48" s="240">
        <f t="shared" si="41"/>
        <v>0</v>
      </c>
      <c r="Y48" s="240">
        <f t="shared" si="41"/>
        <v>0</v>
      </c>
      <c r="Z48" s="240">
        <f t="shared" si="41"/>
        <v>0</v>
      </c>
      <c r="AA48" s="240">
        <f t="shared" si="41"/>
        <v>0</v>
      </c>
      <c r="AB48" s="240">
        <f t="shared" si="41"/>
        <v>0</v>
      </c>
      <c r="AC48" s="240">
        <f t="shared" si="41"/>
        <v>0</v>
      </c>
      <c r="AD48" s="240">
        <f t="shared" si="41"/>
        <v>0</v>
      </c>
      <c r="AE48" s="240">
        <f t="shared" si="41"/>
        <v>0</v>
      </c>
      <c r="AF48" s="240">
        <f t="shared" si="41"/>
        <v>0</v>
      </c>
      <c r="AG48" s="240">
        <f t="shared" si="41"/>
        <v>0</v>
      </c>
      <c r="AH48" s="240">
        <f t="shared" si="41"/>
        <v>0</v>
      </c>
      <c r="AI48" s="240">
        <f t="shared" si="41"/>
        <v>0</v>
      </c>
      <c r="AJ48" s="240">
        <f t="shared" si="41"/>
        <v>0</v>
      </c>
      <c r="AK48" s="240">
        <f t="shared" si="41"/>
        <v>0</v>
      </c>
      <c r="AL48" s="240" t="s">
        <v>191</v>
      </c>
      <c r="AM48" s="240">
        <f t="shared" si="41"/>
        <v>0</v>
      </c>
      <c r="AN48" s="240">
        <f t="shared" si="41"/>
        <v>0</v>
      </c>
      <c r="AO48" s="240">
        <f t="shared" si="41"/>
        <v>0</v>
      </c>
      <c r="AP48" s="240">
        <f t="shared" si="41"/>
        <v>0</v>
      </c>
      <c r="AQ48" s="240">
        <f t="shared" si="41"/>
        <v>0</v>
      </c>
      <c r="AR48" s="240">
        <f t="shared" si="41"/>
        <v>0</v>
      </c>
      <c r="AS48" s="240">
        <f t="shared" si="41"/>
        <v>0</v>
      </c>
      <c r="AT48" s="240">
        <f t="shared" si="41"/>
        <v>0</v>
      </c>
      <c r="AU48" s="240">
        <f t="shared" si="41"/>
        <v>0</v>
      </c>
      <c r="AV48" s="240">
        <f t="shared" si="41"/>
        <v>0</v>
      </c>
      <c r="AW48" s="240">
        <f t="shared" si="41"/>
        <v>0</v>
      </c>
      <c r="AX48" s="240">
        <f t="shared" si="41"/>
        <v>0</v>
      </c>
      <c r="AY48" s="240">
        <f t="shared" si="41"/>
        <v>0</v>
      </c>
      <c r="AZ48" s="240">
        <f t="shared" si="41"/>
        <v>0</v>
      </c>
      <c r="BA48" s="240">
        <f t="shared" si="41"/>
        <v>0</v>
      </c>
      <c r="BB48" s="240">
        <f t="shared" si="41"/>
        <v>0</v>
      </c>
      <c r="BC48" s="240">
        <f t="shared" si="41"/>
        <v>0</v>
      </c>
      <c r="BD48" s="240">
        <f t="shared" si="41"/>
        <v>0</v>
      </c>
      <c r="BE48" s="240">
        <f t="shared" si="41"/>
        <v>0</v>
      </c>
      <c r="BF48" s="240">
        <f t="shared" si="41"/>
        <v>0</v>
      </c>
      <c r="BG48" s="240">
        <f t="shared" si="41"/>
        <v>0</v>
      </c>
      <c r="BH48" s="240">
        <f t="shared" si="41"/>
        <v>0</v>
      </c>
      <c r="BI48" s="240">
        <f t="shared" si="41"/>
        <v>0</v>
      </c>
      <c r="BJ48" s="240">
        <f t="shared" si="41"/>
        <v>0</v>
      </c>
      <c r="BK48" s="240">
        <f t="shared" si="41"/>
        <v>0</v>
      </c>
    </row>
    <row r="49" spans="1:63" s="247" customFormat="1" x14ac:dyDescent="0.2">
      <c r="A49" s="272" t="s">
        <v>219</v>
      </c>
      <c r="B49" s="263"/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63"/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252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</row>
    <row r="50" spans="1:63" s="247" customFormat="1" x14ac:dyDescent="0.2">
      <c r="A50" s="272" t="s">
        <v>220</v>
      </c>
      <c r="B50" s="263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12</v>
      </c>
      <c r="K50" s="14">
        <v>26</v>
      </c>
      <c r="L50" s="14">
        <v>44</v>
      </c>
      <c r="M50" s="14">
        <v>60</v>
      </c>
      <c r="N50" s="14">
        <v>64</v>
      </c>
      <c r="O50" s="14">
        <v>82</v>
      </c>
      <c r="P50" s="263"/>
      <c r="Q50" s="14">
        <v>126</v>
      </c>
      <c r="R50" s="14">
        <v>151</v>
      </c>
      <c r="S50" s="14">
        <v>192</v>
      </c>
      <c r="T50" s="14">
        <v>152</v>
      </c>
      <c r="U50" s="14">
        <v>201</v>
      </c>
      <c r="V50" s="14">
        <v>199</v>
      </c>
      <c r="W50" s="14">
        <v>226</v>
      </c>
      <c r="X50" s="14">
        <v>271</v>
      </c>
      <c r="Y50" s="14">
        <v>254</v>
      </c>
      <c r="Z50" s="14">
        <v>298</v>
      </c>
      <c r="AA50" s="14">
        <v>321</v>
      </c>
      <c r="AB50" s="14">
        <v>309</v>
      </c>
      <c r="AC50" s="14">
        <v>375</v>
      </c>
      <c r="AD50" s="14">
        <v>330</v>
      </c>
      <c r="AE50" s="14">
        <v>351</v>
      </c>
      <c r="AF50" s="14">
        <v>398</v>
      </c>
      <c r="AG50" s="14">
        <v>380</v>
      </c>
      <c r="AH50" s="14">
        <v>354</v>
      </c>
      <c r="AI50" s="14">
        <v>406</v>
      </c>
      <c r="AJ50" s="14">
        <v>445</v>
      </c>
      <c r="AK50" s="14">
        <v>418</v>
      </c>
      <c r="AL50" s="254"/>
      <c r="AM50" s="14">
        <v>467</v>
      </c>
      <c r="AN50" s="14">
        <v>427</v>
      </c>
      <c r="AO50" s="14">
        <v>432</v>
      </c>
      <c r="AP50" s="14">
        <v>440</v>
      </c>
      <c r="AQ50" s="14">
        <v>382</v>
      </c>
      <c r="AR50" s="14">
        <v>375</v>
      </c>
      <c r="AS50" s="14">
        <v>355</v>
      </c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262" customFormat="1" ht="25.5" x14ac:dyDescent="0.2">
      <c r="A51" s="239" t="s">
        <v>221</v>
      </c>
      <c r="B51" s="240" t="s">
        <v>222</v>
      </c>
      <c r="C51" s="240">
        <f>IF((C53=0),1,IF((ISBLANK(C53)),0,IF((C53=0),1,((IFERROR((C52/C53),0))))))</f>
        <v>1</v>
      </c>
      <c r="D51" s="240">
        <f t="shared" ref="D51:O51" si="42">IF((D53=0),1,IF((ISBLANK(D53)),0,IF((D53=0),1,((IFERROR((D52/D53),0))))))</f>
        <v>1</v>
      </c>
      <c r="E51" s="240">
        <f t="shared" si="42"/>
        <v>1</v>
      </c>
      <c r="F51" s="240">
        <f t="shared" si="42"/>
        <v>1</v>
      </c>
      <c r="G51" s="240">
        <f t="shared" si="42"/>
        <v>1</v>
      </c>
      <c r="H51" s="240">
        <f t="shared" si="42"/>
        <v>1</v>
      </c>
      <c r="I51" s="240">
        <f t="shared" si="42"/>
        <v>1</v>
      </c>
      <c r="J51" s="240">
        <f t="shared" si="42"/>
        <v>1</v>
      </c>
      <c r="K51" s="240">
        <f t="shared" si="42"/>
        <v>1</v>
      </c>
      <c r="L51" s="240">
        <f t="shared" si="42"/>
        <v>1</v>
      </c>
      <c r="M51" s="240">
        <f t="shared" si="42"/>
        <v>1</v>
      </c>
      <c r="N51" s="240">
        <f t="shared" si="42"/>
        <v>1</v>
      </c>
      <c r="O51" s="240">
        <f t="shared" si="42"/>
        <v>1</v>
      </c>
      <c r="P51" s="240" t="s">
        <v>222</v>
      </c>
      <c r="Q51" s="240">
        <f t="shared" ref="Q51:BK51" si="43">IF((Q53=0),1,IF((ISBLANK(Q53)),0,IF((Q53=0),1,((IFERROR((Q52/Q53),0))))))</f>
        <v>1</v>
      </c>
      <c r="R51" s="240">
        <f t="shared" si="43"/>
        <v>1</v>
      </c>
      <c r="S51" s="240">
        <f t="shared" si="43"/>
        <v>1</v>
      </c>
      <c r="T51" s="240">
        <f t="shared" si="43"/>
        <v>1</v>
      </c>
      <c r="U51" s="240">
        <f t="shared" si="43"/>
        <v>1</v>
      </c>
      <c r="V51" s="240">
        <f t="shared" si="43"/>
        <v>1</v>
      </c>
      <c r="W51" s="240">
        <f t="shared" si="43"/>
        <v>1</v>
      </c>
      <c r="X51" s="240">
        <f t="shared" si="43"/>
        <v>1</v>
      </c>
      <c r="Y51" s="240">
        <f t="shared" si="43"/>
        <v>1</v>
      </c>
      <c r="Z51" s="240">
        <f t="shared" si="43"/>
        <v>1</v>
      </c>
      <c r="AA51" s="240">
        <f t="shared" si="43"/>
        <v>1</v>
      </c>
      <c r="AB51" s="240">
        <f t="shared" si="43"/>
        <v>1</v>
      </c>
      <c r="AC51" s="240">
        <f t="shared" si="43"/>
        <v>1</v>
      </c>
      <c r="AD51" s="240">
        <f t="shared" si="43"/>
        <v>1</v>
      </c>
      <c r="AE51" s="240">
        <f t="shared" si="43"/>
        <v>1</v>
      </c>
      <c r="AF51" s="240">
        <f t="shared" si="43"/>
        <v>1</v>
      </c>
      <c r="AG51" s="240">
        <f t="shared" si="43"/>
        <v>1</v>
      </c>
      <c r="AH51" s="240">
        <f t="shared" si="43"/>
        <v>1</v>
      </c>
      <c r="AI51" s="240">
        <f t="shared" si="43"/>
        <v>1</v>
      </c>
      <c r="AJ51" s="240">
        <f t="shared" si="43"/>
        <v>1</v>
      </c>
      <c r="AK51" s="240">
        <f t="shared" si="43"/>
        <v>1</v>
      </c>
      <c r="AL51" s="240" t="s">
        <v>222</v>
      </c>
      <c r="AM51" s="240">
        <f t="shared" si="43"/>
        <v>1</v>
      </c>
      <c r="AN51" s="240">
        <f t="shared" si="43"/>
        <v>1</v>
      </c>
      <c r="AO51" s="240">
        <f t="shared" si="43"/>
        <v>1</v>
      </c>
      <c r="AP51" s="240">
        <f t="shared" si="43"/>
        <v>1</v>
      </c>
      <c r="AQ51" s="240">
        <f t="shared" si="43"/>
        <v>1</v>
      </c>
      <c r="AR51" s="240">
        <f t="shared" si="43"/>
        <v>1</v>
      </c>
      <c r="AS51" s="240">
        <f t="shared" si="43"/>
        <v>1</v>
      </c>
      <c r="AT51" s="240">
        <f t="shared" si="43"/>
        <v>1</v>
      </c>
      <c r="AU51" s="240">
        <f t="shared" si="43"/>
        <v>1</v>
      </c>
      <c r="AV51" s="240">
        <f t="shared" si="43"/>
        <v>1</v>
      </c>
      <c r="AW51" s="240">
        <f t="shared" si="43"/>
        <v>1</v>
      </c>
      <c r="AX51" s="240">
        <f t="shared" si="43"/>
        <v>1</v>
      </c>
      <c r="AY51" s="240">
        <f t="shared" si="43"/>
        <v>1</v>
      </c>
      <c r="AZ51" s="240">
        <f t="shared" si="43"/>
        <v>1</v>
      </c>
      <c r="BA51" s="240">
        <f t="shared" si="43"/>
        <v>1</v>
      </c>
      <c r="BB51" s="240">
        <f t="shared" si="43"/>
        <v>1</v>
      </c>
      <c r="BC51" s="240">
        <f t="shared" si="43"/>
        <v>1</v>
      </c>
      <c r="BD51" s="240">
        <f t="shared" si="43"/>
        <v>1</v>
      </c>
      <c r="BE51" s="240">
        <f t="shared" si="43"/>
        <v>1</v>
      </c>
      <c r="BF51" s="240">
        <f t="shared" si="43"/>
        <v>1</v>
      </c>
      <c r="BG51" s="240">
        <f t="shared" si="43"/>
        <v>1</v>
      </c>
      <c r="BH51" s="240">
        <f t="shared" si="43"/>
        <v>1</v>
      </c>
      <c r="BI51" s="240">
        <f t="shared" si="43"/>
        <v>1</v>
      </c>
      <c r="BJ51" s="240">
        <f t="shared" si="43"/>
        <v>1</v>
      </c>
      <c r="BK51" s="240">
        <f t="shared" si="43"/>
        <v>1</v>
      </c>
    </row>
    <row r="52" spans="1:63" s="247" customFormat="1" x14ac:dyDescent="0.2">
      <c r="A52" s="272" t="s">
        <v>223</v>
      </c>
      <c r="B52" s="263"/>
      <c r="C52" s="14">
        <v>0</v>
      </c>
      <c r="D52" s="14">
        <v>1</v>
      </c>
      <c r="E52" s="14">
        <v>8</v>
      </c>
      <c r="F52" s="14">
        <v>1</v>
      </c>
      <c r="G52" s="14">
        <v>7</v>
      </c>
      <c r="H52" s="14">
        <v>7</v>
      </c>
      <c r="I52" s="14">
        <v>8</v>
      </c>
      <c r="J52" s="14">
        <v>6</v>
      </c>
      <c r="K52" s="14">
        <v>6</v>
      </c>
      <c r="L52" s="14">
        <v>1</v>
      </c>
      <c r="M52" s="14">
        <v>2</v>
      </c>
      <c r="N52" s="14">
        <v>9</v>
      </c>
      <c r="O52" s="14">
        <v>5</v>
      </c>
      <c r="P52" s="263"/>
      <c r="Q52" s="14">
        <v>8</v>
      </c>
      <c r="R52" s="14">
        <v>3</v>
      </c>
      <c r="S52" s="14">
        <v>1</v>
      </c>
      <c r="T52" s="14">
        <v>2</v>
      </c>
      <c r="U52" s="14">
        <v>1</v>
      </c>
      <c r="V52" s="14">
        <v>3</v>
      </c>
      <c r="W52" s="14">
        <v>6</v>
      </c>
      <c r="X52" s="14">
        <v>3</v>
      </c>
      <c r="Y52" s="14">
        <v>2</v>
      </c>
      <c r="Z52" s="14">
        <v>5</v>
      </c>
      <c r="AA52" s="14">
        <v>1</v>
      </c>
      <c r="AB52" s="14">
        <v>10</v>
      </c>
      <c r="AC52" s="14">
        <v>3</v>
      </c>
      <c r="AD52" s="14">
        <v>2</v>
      </c>
      <c r="AE52" s="14">
        <v>1</v>
      </c>
      <c r="AF52" s="14">
        <v>1</v>
      </c>
      <c r="AG52" s="14">
        <v>1</v>
      </c>
      <c r="AH52" s="14">
        <v>2</v>
      </c>
      <c r="AI52" s="14">
        <v>1</v>
      </c>
      <c r="AJ52" s="14">
        <v>0</v>
      </c>
      <c r="AK52" s="14">
        <v>2</v>
      </c>
      <c r="AL52" s="252"/>
      <c r="AM52" s="14">
        <v>1</v>
      </c>
      <c r="AN52" s="14">
        <v>0</v>
      </c>
      <c r="AO52" s="14">
        <v>1</v>
      </c>
      <c r="AP52" s="14">
        <v>2</v>
      </c>
      <c r="AQ52" s="14">
        <v>2</v>
      </c>
      <c r="AR52" s="14">
        <v>1</v>
      </c>
      <c r="AS52" s="14">
        <v>0</v>
      </c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</row>
    <row r="53" spans="1:63" s="247" customFormat="1" x14ac:dyDescent="0.2">
      <c r="A53" s="272" t="s">
        <v>224</v>
      </c>
      <c r="B53" s="263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263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254"/>
      <c r="AM53" s="14">
        <v>1</v>
      </c>
      <c r="AN53" s="14">
        <v>0</v>
      </c>
      <c r="AO53" s="14">
        <v>1</v>
      </c>
      <c r="AP53" s="14">
        <v>2</v>
      </c>
      <c r="AQ53" s="14">
        <v>2</v>
      </c>
      <c r="AR53" s="14">
        <v>1</v>
      </c>
      <c r="AS53" s="14">
        <v>0</v>
      </c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251" customFormat="1" x14ac:dyDescent="0.2">
      <c r="A54" s="249" t="s">
        <v>225</v>
      </c>
      <c r="B54" s="291">
        <v>1</v>
      </c>
      <c r="C54" s="250">
        <f t="shared" ref="C54:O54" si="44">IFERROR((C55/C56),0)</f>
        <v>0</v>
      </c>
      <c r="D54" s="250">
        <f t="shared" si="44"/>
        <v>1.23</v>
      </c>
      <c r="E54" s="250">
        <f t="shared" si="44"/>
        <v>1.48</v>
      </c>
      <c r="F54" s="250">
        <f t="shared" si="44"/>
        <v>1.0974999999999999</v>
      </c>
      <c r="G54" s="250">
        <f t="shared" si="44"/>
        <v>1.1399999999999999</v>
      </c>
      <c r="H54" s="250">
        <f t="shared" si="44"/>
        <v>1.1599999999999999</v>
      </c>
      <c r="I54" s="250">
        <f t="shared" si="44"/>
        <v>1.1975</v>
      </c>
      <c r="J54" s="250">
        <f t="shared" si="44"/>
        <v>1.4159999999999999</v>
      </c>
      <c r="K54" s="250">
        <f t="shared" si="44"/>
        <v>1.3825000000000001</v>
      </c>
      <c r="L54" s="250">
        <f t="shared" si="44"/>
        <v>1.3725000000000001</v>
      </c>
      <c r="M54" s="250">
        <f t="shared" si="44"/>
        <v>1.1475</v>
      </c>
      <c r="N54" s="250">
        <f t="shared" si="44"/>
        <v>1.125</v>
      </c>
      <c r="O54" s="250">
        <f t="shared" si="44"/>
        <v>1.1245000000000001</v>
      </c>
      <c r="P54" s="291">
        <v>1</v>
      </c>
      <c r="Q54" s="250">
        <f t="shared" ref="Q54:BK54" si="45">IFERROR((Q55/Q56),0)</f>
        <v>1.1850000000000001</v>
      </c>
      <c r="R54" s="250">
        <f t="shared" si="45"/>
        <v>1.1599999999999999</v>
      </c>
      <c r="S54" s="250">
        <f t="shared" si="45"/>
        <v>1.3105</v>
      </c>
      <c r="T54" s="250">
        <f t="shared" si="45"/>
        <v>1.151</v>
      </c>
      <c r="U54" s="250">
        <f t="shared" si="45"/>
        <v>1.2290000000000001</v>
      </c>
      <c r="V54" s="250">
        <f t="shared" si="45"/>
        <v>1.2495000000000001</v>
      </c>
      <c r="W54" s="250">
        <f t="shared" si="45"/>
        <v>1.2144999999999999</v>
      </c>
      <c r="X54" s="250">
        <f t="shared" si="45"/>
        <v>0.71890726096333568</v>
      </c>
      <c r="Y54" s="250">
        <f t="shared" si="45"/>
        <v>0.83857442348008382</v>
      </c>
      <c r="Z54" s="250">
        <f t="shared" si="45"/>
        <v>1.3875</v>
      </c>
      <c r="AA54" s="250">
        <f t="shared" si="45"/>
        <v>1.3769778481012658</v>
      </c>
      <c r="AB54" s="250">
        <f t="shared" si="45"/>
        <v>1.3420000000000001</v>
      </c>
      <c r="AC54" s="250">
        <f t="shared" si="45"/>
        <v>1.4655</v>
      </c>
      <c r="AD54" s="250">
        <f t="shared" si="45"/>
        <v>1.4205000000000001</v>
      </c>
      <c r="AE54" s="250">
        <f t="shared" si="45"/>
        <v>1.2745</v>
      </c>
      <c r="AF54" s="250">
        <f t="shared" si="45"/>
        <v>1.413</v>
      </c>
      <c r="AG54" s="250">
        <f t="shared" si="45"/>
        <v>1.4165000000000001</v>
      </c>
      <c r="AH54" s="250">
        <f t="shared" si="45"/>
        <v>1.329</v>
      </c>
      <c r="AI54" s="250">
        <f t="shared" si="45"/>
        <v>1.5285</v>
      </c>
      <c r="AJ54" s="250">
        <f t="shared" si="45"/>
        <v>1.429</v>
      </c>
      <c r="AK54" s="250">
        <f t="shared" si="45"/>
        <v>1.4</v>
      </c>
      <c r="AL54" s="291">
        <v>1</v>
      </c>
      <c r="AM54" s="250">
        <f t="shared" si="45"/>
        <v>1.0778571428571428</v>
      </c>
      <c r="AN54" s="250">
        <f t="shared" si="45"/>
        <v>1.1303571428571428</v>
      </c>
      <c r="AO54" s="250">
        <f t="shared" si="45"/>
        <v>1.1964285714285714</v>
      </c>
      <c r="AP54" s="250">
        <f t="shared" si="45"/>
        <v>1.2635714285714286</v>
      </c>
      <c r="AQ54" s="250">
        <f t="shared" si="45"/>
        <v>1.1260714285714286</v>
      </c>
      <c r="AR54" s="250">
        <f t="shared" si="45"/>
        <v>1.1292857142857142</v>
      </c>
      <c r="AS54" s="250">
        <f t="shared" si="45"/>
        <v>1.0725</v>
      </c>
      <c r="AT54" s="250">
        <f t="shared" si="45"/>
        <v>0</v>
      </c>
      <c r="AU54" s="250">
        <f t="shared" si="45"/>
        <v>0</v>
      </c>
      <c r="AV54" s="250">
        <f t="shared" si="45"/>
        <v>0</v>
      </c>
      <c r="AW54" s="250">
        <f t="shared" si="45"/>
        <v>0</v>
      </c>
      <c r="AX54" s="250">
        <f t="shared" si="45"/>
        <v>0</v>
      </c>
      <c r="AY54" s="250">
        <f t="shared" si="45"/>
        <v>0</v>
      </c>
      <c r="AZ54" s="250">
        <f t="shared" si="45"/>
        <v>0</v>
      </c>
      <c r="BA54" s="250">
        <f t="shared" si="45"/>
        <v>0</v>
      </c>
      <c r="BB54" s="250">
        <f t="shared" si="45"/>
        <v>0</v>
      </c>
      <c r="BC54" s="250">
        <f t="shared" si="45"/>
        <v>0</v>
      </c>
      <c r="BD54" s="250">
        <f t="shared" si="45"/>
        <v>0</v>
      </c>
      <c r="BE54" s="250">
        <f t="shared" si="45"/>
        <v>0</v>
      </c>
      <c r="BF54" s="250">
        <f t="shared" si="45"/>
        <v>0</v>
      </c>
      <c r="BG54" s="250">
        <f t="shared" si="45"/>
        <v>0</v>
      </c>
      <c r="BH54" s="250">
        <f t="shared" si="45"/>
        <v>0</v>
      </c>
      <c r="BI54" s="250">
        <f t="shared" si="45"/>
        <v>0</v>
      </c>
      <c r="BJ54" s="250">
        <f t="shared" si="45"/>
        <v>0</v>
      </c>
      <c r="BK54" s="250">
        <f t="shared" si="45"/>
        <v>0</v>
      </c>
    </row>
    <row r="55" spans="1:63" s="247" customFormat="1" x14ac:dyDescent="0.2">
      <c r="A55" s="272" t="s">
        <v>226</v>
      </c>
      <c r="B55" s="263"/>
      <c r="C55" s="14">
        <v>0</v>
      </c>
      <c r="D55" s="14">
        <v>2460</v>
      </c>
      <c r="E55" s="14">
        <v>2960</v>
      </c>
      <c r="F55" s="14">
        <v>2195</v>
      </c>
      <c r="G55" s="14">
        <v>2280</v>
      </c>
      <c r="H55" s="244">
        <v>2320</v>
      </c>
      <c r="I55" s="14">
        <v>2395</v>
      </c>
      <c r="J55" s="14">
        <v>2832</v>
      </c>
      <c r="K55" s="14">
        <v>2765</v>
      </c>
      <c r="L55" s="14">
        <v>2745</v>
      </c>
      <c r="M55" s="14">
        <v>2295</v>
      </c>
      <c r="N55" s="14">
        <v>2250</v>
      </c>
      <c r="O55" s="14">
        <v>2249</v>
      </c>
      <c r="P55" s="263"/>
      <c r="Q55" s="16">
        <v>2370</v>
      </c>
      <c r="R55" s="14">
        <v>2320</v>
      </c>
      <c r="S55" s="14">
        <v>2621</v>
      </c>
      <c r="T55" s="14">
        <v>2302</v>
      </c>
      <c r="U55" s="14">
        <v>2458</v>
      </c>
      <c r="V55" s="14">
        <v>2499</v>
      </c>
      <c r="W55" s="14">
        <v>2429</v>
      </c>
      <c r="X55" s="14">
        <v>2000</v>
      </c>
      <c r="Y55" s="14">
        <v>2000</v>
      </c>
      <c r="Z55" s="14">
        <v>2775</v>
      </c>
      <c r="AA55" s="14">
        <v>3481</v>
      </c>
      <c r="AB55" s="14">
        <v>2684</v>
      </c>
      <c r="AC55" s="14">
        <v>2931</v>
      </c>
      <c r="AD55" s="14">
        <v>2841</v>
      </c>
      <c r="AE55" s="14">
        <v>2549</v>
      </c>
      <c r="AF55" s="14">
        <v>2826</v>
      </c>
      <c r="AG55" s="16">
        <v>2833</v>
      </c>
      <c r="AH55" s="14">
        <v>2658</v>
      </c>
      <c r="AI55" s="16">
        <v>3057</v>
      </c>
      <c r="AJ55" s="14">
        <v>2858</v>
      </c>
      <c r="AK55" s="14">
        <v>2800</v>
      </c>
      <c r="AL55" s="252"/>
      <c r="AM55" s="14">
        <v>3018</v>
      </c>
      <c r="AN55" s="14">
        <v>3165</v>
      </c>
      <c r="AO55" s="14">
        <v>3350</v>
      </c>
      <c r="AP55" s="19">
        <v>3538</v>
      </c>
      <c r="AQ55" s="14">
        <v>3153</v>
      </c>
      <c r="AR55" s="19">
        <v>3162</v>
      </c>
      <c r="AS55" s="19">
        <v>3003</v>
      </c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</row>
    <row r="56" spans="1:63" s="247" customFormat="1" x14ac:dyDescent="0.2">
      <c r="A56" s="272" t="s">
        <v>227</v>
      </c>
      <c r="B56" s="263"/>
      <c r="C56" s="14">
        <v>2000</v>
      </c>
      <c r="D56" s="14">
        <v>2000</v>
      </c>
      <c r="E56" s="14">
        <v>2000</v>
      </c>
      <c r="F56" s="14">
        <v>2000</v>
      </c>
      <c r="G56" s="14">
        <v>2000</v>
      </c>
      <c r="H56" s="244">
        <v>2000</v>
      </c>
      <c r="I56" s="14">
        <v>2000</v>
      </c>
      <c r="J56" s="14">
        <v>2000</v>
      </c>
      <c r="K56" s="14">
        <v>2000</v>
      </c>
      <c r="L56" s="14">
        <v>2000</v>
      </c>
      <c r="M56" s="14">
        <v>2000</v>
      </c>
      <c r="N56" s="14">
        <v>2000</v>
      </c>
      <c r="O56" s="14">
        <v>2000</v>
      </c>
      <c r="P56" s="263"/>
      <c r="Q56" s="22">
        <v>2000</v>
      </c>
      <c r="R56" s="14">
        <v>2000</v>
      </c>
      <c r="S56" s="14">
        <v>2000</v>
      </c>
      <c r="T56" s="14">
        <v>2000</v>
      </c>
      <c r="U56" s="14">
        <v>2000</v>
      </c>
      <c r="V56" s="14">
        <v>2000</v>
      </c>
      <c r="W56" s="14">
        <v>2000</v>
      </c>
      <c r="X56" s="14">
        <v>2782</v>
      </c>
      <c r="Y56" s="14">
        <v>2385</v>
      </c>
      <c r="Z56" s="14">
        <v>2000</v>
      </c>
      <c r="AA56" s="14">
        <v>2528</v>
      </c>
      <c r="AB56" s="14">
        <v>2000</v>
      </c>
      <c r="AC56" s="14">
        <v>2000</v>
      </c>
      <c r="AD56" s="14">
        <v>2000</v>
      </c>
      <c r="AE56" s="14">
        <v>2000</v>
      </c>
      <c r="AF56" s="14">
        <v>2000</v>
      </c>
      <c r="AG56" s="22">
        <v>2000</v>
      </c>
      <c r="AH56" s="14">
        <v>2000</v>
      </c>
      <c r="AI56" s="22">
        <v>2000</v>
      </c>
      <c r="AJ56" s="14">
        <v>2000</v>
      </c>
      <c r="AK56" s="14">
        <v>2000</v>
      </c>
      <c r="AL56" s="254"/>
      <c r="AM56" s="14">
        <v>2800</v>
      </c>
      <c r="AN56" s="14">
        <v>2800</v>
      </c>
      <c r="AO56" s="14">
        <v>2800</v>
      </c>
      <c r="AP56" s="25">
        <v>2800</v>
      </c>
      <c r="AQ56" s="14">
        <v>2800</v>
      </c>
      <c r="AR56" s="25">
        <v>2800</v>
      </c>
      <c r="AS56" s="25">
        <v>2800</v>
      </c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262" customFormat="1" ht="25.5" x14ac:dyDescent="0.2">
      <c r="A57" s="239" t="s">
        <v>228</v>
      </c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  <c r="AF57" s="271"/>
      <c r="AG57" s="271"/>
      <c r="AH57" s="271"/>
      <c r="AI57" s="271"/>
      <c r="AJ57" s="271"/>
      <c r="AK57" s="271"/>
      <c r="AL57" s="240" t="s">
        <v>229</v>
      </c>
      <c r="AM57" s="240">
        <f t="shared" ref="AM57:AS57" si="46">IF(AM59=0,0,(IFERROR((AM58/AM59),0)))</f>
        <v>1</v>
      </c>
      <c r="AN57" s="240">
        <f t="shared" si="46"/>
        <v>1</v>
      </c>
      <c r="AO57" s="240">
        <f t="shared" si="46"/>
        <v>1</v>
      </c>
      <c r="AP57" s="240">
        <f t="shared" si="46"/>
        <v>1</v>
      </c>
      <c r="AQ57" s="240">
        <f t="shared" si="46"/>
        <v>1</v>
      </c>
      <c r="AR57" s="240">
        <f t="shared" si="46"/>
        <v>1</v>
      </c>
      <c r="AS57" s="240">
        <f t="shared" si="46"/>
        <v>1</v>
      </c>
      <c r="AT57" s="240"/>
      <c r="AU57" s="240"/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</row>
    <row r="58" spans="1:63" s="247" customFormat="1" x14ac:dyDescent="0.2">
      <c r="A58" s="272" t="s">
        <v>230</v>
      </c>
      <c r="B58" s="292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2"/>
      <c r="Q58" s="293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52"/>
      <c r="AM58" s="14">
        <v>8790</v>
      </c>
      <c r="AN58" s="14">
        <v>6993</v>
      </c>
      <c r="AO58" s="14">
        <v>7052</v>
      </c>
      <c r="AP58" s="19">
        <v>7333</v>
      </c>
      <c r="AQ58" s="14">
        <v>7497</v>
      </c>
      <c r="AR58" s="14">
        <v>7690</v>
      </c>
      <c r="AS58" s="19">
        <v>7892</v>
      </c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</row>
    <row r="59" spans="1:63" s="247" customFormat="1" x14ac:dyDescent="0.2">
      <c r="A59" s="272" t="s">
        <v>231</v>
      </c>
      <c r="B59" s="292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2"/>
      <c r="Q59" s="31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54"/>
      <c r="AM59" s="14">
        <v>8790</v>
      </c>
      <c r="AN59" s="14">
        <v>6993</v>
      </c>
      <c r="AO59" s="14">
        <v>7052</v>
      </c>
      <c r="AP59" s="25">
        <v>7333</v>
      </c>
      <c r="AQ59" s="14">
        <v>7497</v>
      </c>
      <c r="AR59" s="14">
        <v>7690</v>
      </c>
      <c r="AS59" s="25">
        <v>7892</v>
      </c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262" customFormat="1" x14ac:dyDescent="0.2">
      <c r="A60" s="239" t="s">
        <v>232</v>
      </c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  <c r="AK60" s="271"/>
      <c r="AL60" s="240" t="s">
        <v>222</v>
      </c>
      <c r="AM60" s="240">
        <f t="shared" ref="AM60:AS60" si="47">IF(AM62=0,0,(IFERROR((AM61/AM62),0)))</f>
        <v>0.97759224923083188</v>
      </c>
      <c r="AN60" s="240">
        <f t="shared" si="47"/>
        <v>0.97759224923083188</v>
      </c>
      <c r="AO60" s="240">
        <f t="shared" si="47"/>
        <v>0.99894951567786772</v>
      </c>
      <c r="AP60" s="240">
        <f t="shared" si="47"/>
        <v>0.99894951567786772</v>
      </c>
      <c r="AQ60" s="240">
        <f t="shared" si="47"/>
        <v>0.99894951567786772</v>
      </c>
      <c r="AR60" s="240">
        <f t="shared" si="47"/>
        <v>0.99940032142771473</v>
      </c>
      <c r="AS60" s="240">
        <f t="shared" si="47"/>
        <v>0.99940032142771473</v>
      </c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0"/>
      <c r="BJ60" s="240"/>
      <c r="BK60" s="240"/>
    </row>
    <row r="61" spans="1:63" s="247" customFormat="1" x14ac:dyDescent="0.2">
      <c r="A61" s="272" t="s">
        <v>233</v>
      </c>
      <c r="B61" s="29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2"/>
      <c r="Q61" s="293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52"/>
      <c r="AM61" s="19">
        <v>191917</v>
      </c>
      <c r="AN61" s="14">
        <v>191917</v>
      </c>
      <c r="AO61" s="14">
        <v>245343</v>
      </c>
      <c r="AP61" s="19">
        <v>245343</v>
      </c>
      <c r="AQ61" s="19">
        <v>245343</v>
      </c>
      <c r="AR61" s="14">
        <v>83328</v>
      </c>
      <c r="AS61" s="19">
        <v>83328</v>
      </c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</row>
    <row r="62" spans="1:63" s="247" customFormat="1" x14ac:dyDescent="0.2">
      <c r="A62" s="272" t="s">
        <v>234</v>
      </c>
      <c r="B62" s="292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2"/>
      <c r="Q62" s="31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54"/>
      <c r="AM62" s="25">
        <v>196316</v>
      </c>
      <c r="AN62" s="14">
        <v>196316</v>
      </c>
      <c r="AO62" s="14">
        <v>245601</v>
      </c>
      <c r="AP62" s="25">
        <v>245601</v>
      </c>
      <c r="AQ62" s="25">
        <v>245601</v>
      </c>
      <c r="AR62" s="14">
        <v>83378</v>
      </c>
      <c r="AS62" s="25">
        <v>83378</v>
      </c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262" customFormat="1" x14ac:dyDescent="0.2">
      <c r="A63" s="239" t="s">
        <v>235</v>
      </c>
      <c r="B63" s="271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  <c r="AK63" s="271"/>
      <c r="AL63" s="240" t="s">
        <v>236</v>
      </c>
      <c r="AM63" s="240">
        <f t="shared" ref="AM63:AS63" si="48">IF(AM65=0,0,(IFERROR((AM64/AM65),0)))</f>
        <v>3.2218447820330804E-3</v>
      </c>
      <c r="AN63" s="240">
        <f t="shared" si="48"/>
        <v>1.1861003956191824E-3</v>
      </c>
      <c r="AO63" s="240">
        <f t="shared" si="48"/>
        <v>8.0633404814184275E-4</v>
      </c>
      <c r="AP63" s="240">
        <f t="shared" si="48"/>
        <v>7.7012628236101238E-4</v>
      </c>
      <c r="AQ63" s="240">
        <f t="shared" si="48"/>
        <v>2.6124466944395822E-4</v>
      </c>
      <c r="AR63" s="240">
        <f t="shared" si="48"/>
        <v>5.7132235785685445E-3</v>
      </c>
      <c r="AS63" s="240">
        <f t="shared" si="48"/>
        <v>9.7249292985265388E-3</v>
      </c>
      <c r="AT63" s="240"/>
      <c r="AU63" s="240"/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  <c r="BF63" s="240"/>
      <c r="BG63" s="240"/>
      <c r="BH63" s="240"/>
      <c r="BI63" s="240"/>
      <c r="BJ63" s="240"/>
      <c r="BK63" s="240"/>
    </row>
    <row r="64" spans="1:63" s="304" customFormat="1" ht="15" x14ac:dyDescent="0.25">
      <c r="A64" s="294" t="s">
        <v>237</v>
      </c>
      <c r="B64" s="295"/>
      <c r="C64" s="296"/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5"/>
      <c r="Q64" s="297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8"/>
      <c r="AM64" s="299">
        <v>1681.6</v>
      </c>
      <c r="AN64" s="300">
        <v>2948.21</v>
      </c>
      <c r="AO64" s="301">
        <v>646.15</v>
      </c>
      <c r="AP64" s="300">
        <v>410.47</v>
      </c>
      <c r="AQ64" s="302">
        <v>149.15</v>
      </c>
      <c r="AR64" s="300">
        <v>2571.16</v>
      </c>
      <c r="AS64" s="303">
        <v>11700.93</v>
      </c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300"/>
    </row>
    <row r="65" spans="1:63" s="304" customFormat="1" ht="15" x14ac:dyDescent="0.25">
      <c r="A65" s="294" t="s">
        <v>238</v>
      </c>
      <c r="B65" s="295"/>
      <c r="C65" s="296"/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5"/>
      <c r="Q65" s="305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306"/>
      <c r="AM65" s="307">
        <v>521937</v>
      </c>
      <c r="AN65" s="300">
        <v>2485632.7599999998</v>
      </c>
      <c r="AO65" s="308">
        <v>801342.82</v>
      </c>
      <c r="AP65" s="300">
        <v>532990.51</v>
      </c>
      <c r="AQ65" s="309">
        <v>570920.74</v>
      </c>
      <c r="AR65" s="300">
        <v>450036.65</v>
      </c>
      <c r="AS65" s="310">
        <v>1203189.21</v>
      </c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</row>
    <row r="66" spans="1:63" s="262" customFormat="1" x14ac:dyDescent="0.2">
      <c r="A66" s="239" t="s">
        <v>239</v>
      </c>
      <c r="B66" s="271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  <c r="AF66" s="271"/>
      <c r="AG66" s="271"/>
      <c r="AH66" s="271"/>
      <c r="AI66" s="271"/>
      <c r="AJ66" s="271"/>
      <c r="AK66" s="271"/>
      <c r="AL66" s="240" t="s">
        <v>240</v>
      </c>
      <c r="AM66" s="240">
        <f t="shared" ref="AM66:AS66" si="49">IF(AM68=0,0,(IFERROR((AM67/AM68),0)))</f>
        <v>1</v>
      </c>
      <c r="AN66" s="240">
        <f t="shared" si="49"/>
        <v>1</v>
      </c>
      <c r="AO66" s="240">
        <f t="shared" si="49"/>
        <v>1</v>
      </c>
      <c r="AP66" s="240">
        <f t="shared" si="49"/>
        <v>1</v>
      </c>
      <c r="AQ66" s="240">
        <f t="shared" si="49"/>
        <v>1</v>
      </c>
      <c r="AR66" s="240">
        <f t="shared" si="49"/>
        <v>1</v>
      </c>
      <c r="AS66" s="240">
        <f t="shared" si="49"/>
        <v>1</v>
      </c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240"/>
      <c r="BK66" s="240"/>
    </row>
    <row r="67" spans="1:63" s="247" customFormat="1" x14ac:dyDescent="0.2">
      <c r="A67" s="272" t="s">
        <v>241</v>
      </c>
      <c r="B67" s="292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2"/>
      <c r="Q67" s="293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52"/>
      <c r="AM67" s="14">
        <v>19</v>
      </c>
      <c r="AN67" s="14">
        <v>20</v>
      </c>
      <c r="AO67" s="14">
        <v>21</v>
      </c>
      <c r="AP67" s="21">
        <v>29</v>
      </c>
      <c r="AQ67" s="14">
        <v>8</v>
      </c>
      <c r="AR67" s="14">
        <v>43</v>
      </c>
      <c r="AS67" s="14">
        <v>25</v>
      </c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</row>
    <row r="68" spans="1:63" s="247" customFormat="1" x14ac:dyDescent="0.2">
      <c r="A68" s="272" t="s">
        <v>242</v>
      </c>
      <c r="B68" s="292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2"/>
      <c r="Q68" s="31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54"/>
      <c r="AM68" s="14">
        <v>19</v>
      </c>
      <c r="AN68" s="14">
        <v>20</v>
      </c>
      <c r="AO68" s="14">
        <v>21</v>
      </c>
      <c r="AP68" s="27">
        <v>29</v>
      </c>
      <c r="AQ68" s="14">
        <v>8</v>
      </c>
      <c r="AR68" s="14">
        <v>43</v>
      </c>
      <c r="AS68" s="14">
        <v>25</v>
      </c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284" customFormat="1" ht="25.5" hidden="1" x14ac:dyDescent="0.2">
      <c r="A69" s="281" t="s">
        <v>243</v>
      </c>
      <c r="B69" s="283" t="s">
        <v>229</v>
      </c>
      <c r="C69" s="283">
        <f>IF((C71=0),1,IF((ISBLANK(C71)),0,IF((C71=0),1,((IFERROR((C70/C71),0))))))</f>
        <v>1</v>
      </c>
      <c r="D69" s="283">
        <f t="shared" ref="D69:O69" si="50">IF((D71=0),1,IF((ISBLANK(D71)),0,IF((D71=0),1,((IFERROR((D70/D71),0))))))</f>
        <v>1</v>
      </c>
      <c r="E69" s="283">
        <f t="shared" si="50"/>
        <v>1</v>
      </c>
      <c r="F69" s="283">
        <f t="shared" si="50"/>
        <v>1</v>
      </c>
      <c r="G69" s="283">
        <f t="shared" si="50"/>
        <v>1</v>
      </c>
      <c r="H69" s="283">
        <f t="shared" si="50"/>
        <v>1</v>
      </c>
      <c r="I69" s="283">
        <f t="shared" si="50"/>
        <v>1</v>
      </c>
      <c r="J69" s="283">
        <f t="shared" si="50"/>
        <v>1</v>
      </c>
      <c r="K69" s="283">
        <f t="shared" si="50"/>
        <v>1</v>
      </c>
      <c r="L69" s="283">
        <f t="shared" si="50"/>
        <v>1</v>
      </c>
      <c r="M69" s="283">
        <f t="shared" si="50"/>
        <v>1</v>
      </c>
      <c r="N69" s="283">
        <f t="shared" si="50"/>
        <v>1</v>
      </c>
      <c r="O69" s="283">
        <f t="shared" si="50"/>
        <v>1</v>
      </c>
      <c r="P69" s="283" t="s">
        <v>229</v>
      </c>
      <c r="Q69" s="283">
        <f t="shared" ref="Q69:BK69" si="51">IF((Q71=0),1,IF((ISBLANK(Q71)),0,IF((Q71=0),1,((IFERROR((Q70/Q71),0))))))</f>
        <v>1</v>
      </c>
      <c r="R69" s="283">
        <f t="shared" si="51"/>
        <v>1</v>
      </c>
      <c r="S69" s="283">
        <f t="shared" si="51"/>
        <v>1</v>
      </c>
      <c r="T69" s="283">
        <f t="shared" si="51"/>
        <v>1</v>
      </c>
      <c r="U69" s="283">
        <f t="shared" si="51"/>
        <v>1</v>
      </c>
      <c r="V69" s="283">
        <f t="shared" si="51"/>
        <v>1</v>
      </c>
      <c r="W69" s="283">
        <f t="shared" si="51"/>
        <v>1</v>
      </c>
      <c r="X69" s="283">
        <f t="shared" si="51"/>
        <v>1</v>
      </c>
      <c r="Y69" s="283">
        <f t="shared" si="51"/>
        <v>1</v>
      </c>
      <c r="Z69" s="283">
        <f t="shared" si="51"/>
        <v>1</v>
      </c>
      <c r="AA69" s="283">
        <f t="shared" si="51"/>
        <v>1</v>
      </c>
      <c r="AB69" s="283">
        <f t="shared" si="51"/>
        <v>1</v>
      </c>
      <c r="AC69" s="283">
        <f t="shared" si="51"/>
        <v>1</v>
      </c>
      <c r="AD69" s="283">
        <f t="shared" si="51"/>
        <v>1</v>
      </c>
      <c r="AE69" s="283">
        <f t="shared" si="51"/>
        <v>1</v>
      </c>
      <c r="AF69" s="283">
        <f t="shared" si="51"/>
        <v>1</v>
      </c>
      <c r="AG69" s="283">
        <f t="shared" si="51"/>
        <v>1</v>
      </c>
      <c r="AH69" s="283">
        <f t="shared" si="51"/>
        <v>1</v>
      </c>
      <c r="AI69" s="283">
        <f t="shared" si="51"/>
        <v>1</v>
      </c>
      <c r="AJ69" s="283">
        <f t="shared" si="51"/>
        <v>1</v>
      </c>
      <c r="AK69" s="283">
        <f t="shared" si="51"/>
        <v>1</v>
      </c>
      <c r="AL69" s="283"/>
      <c r="AM69" s="283">
        <f t="shared" si="51"/>
        <v>1</v>
      </c>
      <c r="AN69" s="283">
        <f t="shared" si="51"/>
        <v>1</v>
      </c>
      <c r="AO69" s="283">
        <f t="shared" si="51"/>
        <v>1</v>
      </c>
      <c r="AP69" s="283">
        <f t="shared" si="51"/>
        <v>1</v>
      </c>
      <c r="AQ69" s="283">
        <f t="shared" si="51"/>
        <v>1</v>
      </c>
      <c r="AR69" s="283">
        <f t="shared" si="51"/>
        <v>1</v>
      </c>
      <c r="AS69" s="283">
        <f t="shared" si="51"/>
        <v>1</v>
      </c>
      <c r="AT69" s="283">
        <f t="shared" si="51"/>
        <v>1</v>
      </c>
      <c r="AU69" s="283">
        <f t="shared" si="51"/>
        <v>1</v>
      </c>
      <c r="AV69" s="283">
        <f t="shared" si="51"/>
        <v>1</v>
      </c>
      <c r="AW69" s="283">
        <f t="shared" si="51"/>
        <v>1</v>
      </c>
      <c r="AX69" s="283">
        <f t="shared" si="51"/>
        <v>1</v>
      </c>
      <c r="AY69" s="283">
        <f t="shared" si="51"/>
        <v>1</v>
      </c>
      <c r="AZ69" s="283">
        <f t="shared" si="51"/>
        <v>1</v>
      </c>
      <c r="BA69" s="283">
        <f t="shared" si="51"/>
        <v>1</v>
      </c>
      <c r="BB69" s="283">
        <f t="shared" si="51"/>
        <v>1</v>
      </c>
      <c r="BC69" s="283">
        <f t="shared" si="51"/>
        <v>1</v>
      </c>
      <c r="BD69" s="283">
        <f t="shared" si="51"/>
        <v>1</v>
      </c>
      <c r="BE69" s="283">
        <f t="shared" si="51"/>
        <v>1</v>
      </c>
      <c r="BF69" s="283">
        <f t="shared" si="51"/>
        <v>1</v>
      </c>
      <c r="BG69" s="283">
        <f t="shared" si="51"/>
        <v>1</v>
      </c>
      <c r="BH69" s="283">
        <f t="shared" si="51"/>
        <v>1</v>
      </c>
      <c r="BI69" s="283">
        <f t="shared" si="51"/>
        <v>1</v>
      </c>
      <c r="BJ69" s="283">
        <f t="shared" si="51"/>
        <v>1</v>
      </c>
      <c r="BK69" s="283">
        <f t="shared" si="51"/>
        <v>1</v>
      </c>
    </row>
    <row r="70" spans="1:63" s="247" customFormat="1" hidden="1" x14ac:dyDescent="0.2">
      <c r="A70" s="272" t="s">
        <v>244</v>
      </c>
      <c r="B70" s="311"/>
      <c r="C70" s="288">
        <v>1388</v>
      </c>
      <c r="D70" s="288">
        <v>2027</v>
      </c>
      <c r="E70" s="288">
        <v>2822</v>
      </c>
      <c r="F70" s="288">
        <v>4008</v>
      </c>
      <c r="G70" s="288">
        <v>3414</v>
      </c>
      <c r="H70" s="288">
        <v>4438</v>
      </c>
      <c r="I70" s="288">
        <v>4774</v>
      </c>
      <c r="J70" s="288">
        <v>5003</v>
      </c>
      <c r="K70" s="312">
        <v>5450</v>
      </c>
      <c r="L70" s="288">
        <v>5122</v>
      </c>
      <c r="M70" s="288">
        <v>5711</v>
      </c>
      <c r="N70" s="288">
        <v>5476</v>
      </c>
      <c r="O70" s="288">
        <v>6439</v>
      </c>
      <c r="P70" s="311"/>
      <c r="Q70" s="313">
        <v>6512</v>
      </c>
      <c r="R70" s="288">
        <v>6623</v>
      </c>
      <c r="S70" s="288">
        <v>7769</v>
      </c>
      <c r="T70" s="288">
        <v>7589</v>
      </c>
      <c r="U70" s="288">
        <v>8733</v>
      </c>
      <c r="V70" s="288">
        <v>8639</v>
      </c>
      <c r="W70" s="288">
        <v>8923</v>
      </c>
      <c r="X70" s="288">
        <v>8830</v>
      </c>
      <c r="Y70" s="288">
        <v>8908</v>
      </c>
      <c r="Z70" s="288">
        <v>8987</v>
      </c>
      <c r="AA70" s="288">
        <v>8223</v>
      </c>
      <c r="AB70" s="288">
        <v>8494</v>
      </c>
      <c r="AC70" s="314">
        <v>8300</v>
      </c>
      <c r="AD70" s="288">
        <v>8106</v>
      </c>
      <c r="AE70" s="288">
        <v>8421</v>
      </c>
      <c r="AF70" s="288">
        <v>8935</v>
      </c>
      <c r="AG70" s="288">
        <v>9214</v>
      </c>
      <c r="AH70" s="288">
        <v>8424</v>
      </c>
      <c r="AI70" s="288">
        <v>8661</v>
      </c>
      <c r="AJ70" s="288">
        <v>8541</v>
      </c>
      <c r="AK70" s="288">
        <v>8832</v>
      </c>
      <c r="AL70" s="288"/>
      <c r="AM70" s="288"/>
      <c r="AN70" s="288"/>
      <c r="AO70" s="288"/>
      <c r="AP70" s="288"/>
      <c r="AQ70" s="288"/>
      <c r="AR70" s="288"/>
      <c r="AS70" s="288"/>
      <c r="AT70" s="288"/>
      <c r="AU70" s="288"/>
      <c r="AV70" s="288"/>
      <c r="AW70" s="288"/>
      <c r="AX70" s="288"/>
      <c r="AY70" s="288"/>
      <c r="AZ70" s="288"/>
      <c r="BA70" s="288"/>
      <c r="BB70" s="288"/>
      <c r="BC70" s="288"/>
      <c r="BD70" s="288"/>
      <c r="BE70" s="288"/>
      <c r="BF70" s="288"/>
      <c r="BG70" s="288"/>
      <c r="BH70" s="288"/>
      <c r="BI70" s="288"/>
      <c r="BJ70" s="288"/>
      <c r="BK70" s="288"/>
    </row>
    <row r="71" spans="1:63" s="247" customFormat="1" hidden="1" x14ac:dyDescent="0.2">
      <c r="A71" s="272" t="s">
        <v>245</v>
      </c>
      <c r="B71" s="311"/>
      <c r="C71" s="288">
        <v>1388</v>
      </c>
      <c r="D71" s="288">
        <v>2027</v>
      </c>
      <c r="E71" s="288">
        <v>2822</v>
      </c>
      <c r="F71" s="288">
        <v>4008</v>
      </c>
      <c r="G71" s="288">
        <v>3414</v>
      </c>
      <c r="H71" s="288">
        <v>4438</v>
      </c>
      <c r="I71" s="288">
        <v>4774</v>
      </c>
      <c r="J71" s="288">
        <v>5003</v>
      </c>
      <c r="K71" s="312">
        <v>5450</v>
      </c>
      <c r="L71" s="288">
        <v>5122</v>
      </c>
      <c r="M71" s="288">
        <v>5711</v>
      </c>
      <c r="N71" s="288">
        <v>5476</v>
      </c>
      <c r="O71" s="288">
        <v>6439</v>
      </c>
      <c r="P71" s="311"/>
      <c r="Q71" s="315">
        <v>6512</v>
      </c>
      <c r="R71" s="288">
        <v>6623</v>
      </c>
      <c r="S71" s="288">
        <v>7769</v>
      </c>
      <c r="T71" s="288">
        <v>7589</v>
      </c>
      <c r="U71" s="288">
        <v>8733</v>
      </c>
      <c r="V71" s="288">
        <v>8639</v>
      </c>
      <c r="W71" s="288">
        <v>8923</v>
      </c>
      <c r="X71" s="288">
        <v>8830</v>
      </c>
      <c r="Y71" s="288">
        <v>8908</v>
      </c>
      <c r="Z71" s="288">
        <v>8987</v>
      </c>
      <c r="AA71" s="288">
        <v>8223</v>
      </c>
      <c r="AB71" s="288">
        <v>8494</v>
      </c>
      <c r="AC71" s="314">
        <v>8300</v>
      </c>
      <c r="AD71" s="288">
        <v>8106</v>
      </c>
      <c r="AE71" s="288">
        <v>8421</v>
      </c>
      <c r="AF71" s="288">
        <v>8935</v>
      </c>
      <c r="AG71" s="288">
        <v>9214</v>
      </c>
      <c r="AH71" s="288">
        <v>8424</v>
      </c>
      <c r="AI71" s="288">
        <v>8661</v>
      </c>
      <c r="AJ71" s="288">
        <v>8541</v>
      </c>
      <c r="AK71" s="288">
        <v>8832</v>
      </c>
      <c r="AL71" s="288"/>
      <c r="AM71" s="288"/>
      <c r="AN71" s="288"/>
      <c r="AO71" s="288"/>
      <c r="AP71" s="288"/>
      <c r="AQ71" s="288"/>
      <c r="AR71" s="288"/>
      <c r="AS71" s="288"/>
      <c r="AT71" s="288"/>
      <c r="AU71" s="288"/>
      <c r="AV71" s="288"/>
      <c r="AW71" s="288"/>
      <c r="AX71" s="288"/>
      <c r="AY71" s="288"/>
      <c r="AZ71" s="288"/>
      <c r="BA71" s="288"/>
      <c r="BB71" s="288"/>
      <c r="BC71" s="288"/>
      <c r="BD71" s="288"/>
      <c r="BE71" s="288"/>
      <c r="BF71" s="288"/>
      <c r="BG71" s="288"/>
      <c r="BH71" s="288"/>
      <c r="BI71" s="288"/>
      <c r="BJ71" s="288"/>
      <c r="BK71" s="288"/>
    </row>
    <row r="72" spans="1:63" s="284" customFormat="1" ht="25.5" hidden="1" x14ac:dyDescent="0.2">
      <c r="A72" s="281" t="s">
        <v>246</v>
      </c>
      <c r="B72" s="283" t="s">
        <v>191</v>
      </c>
      <c r="C72" s="283">
        <f t="shared" ref="C72:O72" si="52">IFERROR((C73/C74),0)</f>
        <v>7.619047619047619E-3</v>
      </c>
      <c r="D72" s="283">
        <f t="shared" si="52"/>
        <v>5.3285968028419185E-3</v>
      </c>
      <c r="E72" s="283">
        <f t="shared" si="52"/>
        <v>1.7838939857288481E-3</v>
      </c>
      <c r="F72" s="283">
        <f t="shared" si="52"/>
        <v>1.2681159420289854E-3</v>
      </c>
      <c r="G72" s="283">
        <f t="shared" si="52"/>
        <v>7.1098471382865266E-4</v>
      </c>
      <c r="H72" s="283">
        <f t="shared" si="52"/>
        <v>2.614720878546215E-3</v>
      </c>
      <c r="I72" s="283">
        <f t="shared" si="52"/>
        <v>4.0860800871697087E-3</v>
      </c>
      <c r="J72" s="283">
        <f t="shared" si="52"/>
        <v>1.4684287812041115E-3</v>
      </c>
      <c r="K72" s="283">
        <f t="shared" si="52"/>
        <v>1.3922728854855553E-3</v>
      </c>
      <c r="L72" s="283">
        <f t="shared" si="52"/>
        <v>2.8279847534735032E-3</v>
      </c>
      <c r="M72" s="283">
        <f t="shared" si="52"/>
        <v>2.5877238381119966E-3</v>
      </c>
      <c r="N72" s="283">
        <f t="shared" si="52"/>
        <v>2.1946669592889279E-3</v>
      </c>
      <c r="O72" s="283">
        <f t="shared" si="52"/>
        <v>4.6836073741903335E-3</v>
      </c>
      <c r="P72" s="283" t="s">
        <v>191</v>
      </c>
      <c r="Q72" s="283">
        <f t="shared" ref="Q72:AK72" si="53">IFERROR((Q73/Q74),0)</f>
        <v>2.2215782864870087E-3</v>
      </c>
      <c r="R72" s="283">
        <f t="shared" si="53"/>
        <v>1.713882447827402E-3</v>
      </c>
      <c r="S72" s="283">
        <f t="shared" si="53"/>
        <v>1.1631771352608839E-3</v>
      </c>
      <c r="T72" s="283">
        <f t="shared" si="53"/>
        <v>1.869508319312021E-3</v>
      </c>
      <c r="U72" s="283">
        <f t="shared" si="53"/>
        <v>1.6876958932733263E-3</v>
      </c>
      <c r="V72" s="283">
        <f t="shared" si="53"/>
        <v>2.1304490331039002E-3</v>
      </c>
      <c r="W72" s="283">
        <f t="shared" si="53"/>
        <v>9.8732927431298347E-4</v>
      </c>
      <c r="X72" s="283">
        <f t="shared" si="53"/>
        <v>2.9852974102544966E-3</v>
      </c>
      <c r="Y72" s="283">
        <f t="shared" si="53"/>
        <v>2.0529016975917884E-3</v>
      </c>
      <c r="Z72" s="283">
        <f t="shared" si="53"/>
        <v>2.0679074111133347E-3</v>
      </c>
      <c r="AA72" s="283">
        <f t="shared" si="53"/>
        <v>2.6111665770678135E-3</v>
      </c>
      <c r="AB72" s="283">
        <f t="shared" si="53"/>
        <v>3.7284449277613795E-3</v>
      </c>
      <c r="AC72" s="283">
        <f t="shared" si="53"/>
        <v>2.9653592128319182E-3</v>
      </c>
      <c r="AD72" s="283">
        <f t="shared" si="53"/>
        <v>2.5197732204101631E-3</v>
      </c>
      <c r="AE72" s="283">
        <f t="shared" si="53"/>
        <v>1.581709684377022E-3</v>
      </c>
      <c r="AF72" s="283">
        <f t="shared" si="53"/>
        <v>2.0214271275520519E-3</v>
      </c>
      <c r="AG72" s="283">
        <f t="shared" si="53"/>
        <v>5.2495275425211733E-3</v>
      </c>
      <c r="AH72" s="283">
        <f t="shared" si="53"/>
        <v>2.4448066380204476E-3</v>
      </c>
      <c r="AI72" s="283">
        <f t="shared" si="53"/>
        <v>2.4214799515704009E-3</v>
      </c>
      <c r="AJ72" s="283">
        <f t="shared" si="53"/>
        <v>2.9929700006960393E-3</v>
      </c>
      <c r="AK72" s="283">
        <f t="shared" si="53"/>
        <v>2.7063599458728013E-3</v>
      </c>
      <c r="AL72" s="283"/>
      <c r="AM72" s="283"/>
      <c r="AN72" s="283"/>
      <c r="AO72" s="283"/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  <c r="BE72" s="283"/>
      <c r="BF72" s="283"/>
      <c r="BG72" s="283"/>
      <c r="BH72" s="283"/>
      <c r="BI72" s="283"/>
      <c r="BJ72" s="283"/>
      <c r="BK72" s="283"/>
    </row>
    <row r="73" spans="1:63" s="247" customFormat="1" hidden="1" x14ac:dyDescent="0.2">
      <c r="A73" s="272" t="s">
        <v>247</v>
      </c>
      <c r="B73" s="311"/>
      <c r="C73" s="288">
        <v>4</v>
      </c>
      <c r="D73" s="288">
        <v>9</v>
      </c>
      <c r="E73" s="288">
        <v>7</v>
      </c>
      <c r="F73" s="288">
        <v>7</v>
      </c>
      <c r="G73" s="288">
        <v>4</v>
      </c>
      <c r="H73" s="287">
        <v>20</v>
      </c>
      <c r="I73" s="288">
        <v>30</v>
      </c>
      <c r="J73" s="288">
        <v>11</v>
      </c>
      <c r="K73" s="288">
        <v>12</v>
      </c>
      <c r="L73" s="288">
        <v>23</v>
      </c>
      <c r="M73" s="288">
        <v>25</v>
      </c>
      <c r="N73" s="288">
        <v>20</v>
      </c>
      <c r="O73" s="288">
        <v>47</v>
      </c>
      <c r="P73" s="311"/>
      <c r="Q73" s="288">
        <v>23</v>
      </c>
      <c r="R73" s="288">
        <v>17</v>
      </c>
      <c r="S73" s="288">
        <v>14</v>
      </c>
      <c r="T73" s="288">
        <v>20</v>
      </c>
      <c r="U73" s="288">
        <v>21</v>
      </c>
      <c r="V73" s="288">
        <v>26</v>
      </c>
      <c r="W73" s="288">
        <v>12</v>
      </c>
      <c r="X73" s="288">
        <v>40</v>
      </c>
      <c r="Y73" s="288">
        <v>26</v>
      </c>
      <c r="Z73" s="288">
        <v>31</v>
      </c>
      <c r="AA73" s="288">
        <v>34</v>
      </c>
      <c r="AB73" s="288">
        <v>48</v>
      </c>
      <c r="AC73" s="288">
        <v>44</v>
      </c>
      <c r="AD73" s="288">
        <v>36</v>
      </c>
      <c r="AE73" s="288">
        <v>22</v>
      </c>
      <c r="AF73" s="288">
        <v>30</v>
      </c>
      <c r="AG73" s="288">
        <v>75</v>
      </c>
      <c r="AH73" s="288">
        <v>33</v>
      </c>
      <c r="AI73" s="288">
        <v>34</v>
      </c>
      <c r="AJ73" s="288">
        <v>43</v>
      </c>
      <c r="AK73" s="288">
        <v>38</v>
      </c>
      <c r="AL73" s="288"/>
      <c r="AM73" s="288"/>
      <c r="AN73" s="288"/>
      <c r="AO73" s="288"/>
      <c r="AP73" s="288"/>
      <c r="AQ73" s="288"/>
      <c r="AR73" s="288"/>
      <c r="AS73" s="288"/>
      <c r="AT73" s="288"/>
      <c r="AU73" s="288"/>
      <c r="AV73" s="288"/>
      <c r="AW73" s="288"/>
      <c r="AX73" s="288"/>
      <c r="AY73" s="288"/>
      <c r="AZ73" s="288"/>
      <c r="BA73" s="288"/>
      <c r="BB73" s="288"/>
      <c r="BC73" s="288"/>
      <c r="BD73" s="288"/>
      <c r="BE73" s="288"/>
      <c r="BF73" s="288"/>
      <c r="BG73" s="288"/>
      <c r="BH73" s="288"/>
      <c r="BI73" s="288"/>
      <c r="BJ73" s="288"/>
      <c r="BK73" s="288"/>
    </row>
    <row r="74" spans="1:63" s="247" customFormat="1" hidden="1" x14ac:dyDescent="0.2">
      <c r="A74" s="272" t="s">
        <v>248</v>
      </c>
      <c r="B74" s="311"/>
      <c r="C74" s="288">
        <v>525</v>
      </c>
      <c r="D74" s="288">
        <v>1689</v>
      </c>
      <c r="E74" s="288">
        <v>3924</v>
      </c>
      <c r="F74" s="312">
        <v>5520</v>
      </c>
      <c r="G74" s="288">
        <v>5626</v>
      </c>
      <c r="H74" s="287">
        <v>7649</v>
      </c>
      <c r="I74" s="288">
        <v>7342</v>
      </c>
      <c r="J74" s="288">
        <v>7491</v>
      </c>
      <c r="K74" s="288">
        <v>8619</v>
      </c>
      <c r="L74" s="288">
        <v>8133</v>
      </c>
      <c r="M74" s="288">
        <v>9661</v>
      </c>
      <c r="N74" s="288">
        <v>9113</v>
      </c>
      <c r="O74" s="288">
        <v>10035</v>
      </c>
      <c r="P74" s="311"/>
      <c r="Q74" s="288">
        <v>10353</v>
      </c>
      <c r="R74" s="288">
        <v>9919</v>
      </c>
      <c r="S74" s="288">
        <v>12036</v>
      </c>
      <c r="T74" s="288">
        <v>10698</v>
      </c>
      <c r="U74" s="288">
        <v>12443</v>
      </c>
      <c r="V74" s="288">
        <v>12204</v>
      </c>
      <c r="W74" s="288">
        <v>12154</v>
      </c>
      <c r="X74" s="288">
        <v>13399</v>
      </c>
      <c r="Y74" s="288">
        <v>12665</v>
      </c>
      <c r="Z74" s="288">
        <v>14991</v>
      </c>
      <c r="AA74" s="288">
        <v>13021</v>
      </c>
      <c r="AB74" s="288">
        <v>12874</v>
      </c>
      <c r="AC74" s="288">
        <v>14838</v>
      </c>
      <c r="AD74" s="288">
        <v>14287</v>
      </c>
      <c r="AE74" s="288">
        <v>13909</v>
      </c>
      <c r="AF74" s="288">
        <v>14841</v>
      </c>
      <c r="AG74" s="288">
        <v>14287</v>
      </c>
      <c r="AH74" s="288">
        <v>13498</v>
      </c>
      <c r="AI74" s="288">
        <v>14041</v>
      </c>
      <c r="AJ74" s="288">
        <v>14367</v>
      </c>
      <c r="AK74" s="288">
        <v>14041</v>
      </c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</row>
    <row r="75" spans="1:63" ht="15" x14ac:dyDescent="0.2">
      <c r="A75" s="230"/>
      <c r="B75" s="232"/>
      <c r="C75" s="232"/>
      <c r="D75" s="232"/>
      <c r="E75" s="232"/>
      <c r="F75" s="232"/>
      <c r="G75" s="316"/>
      <c r="H75" s="316"/>
      <c r="I75" s="316"/>
      <c r="J75" s="232"/>
      <c r="K75" s="232"/>
      <c r="L75" s="232"/>
      <c r="M75" s="232"/>
      <c r="N75" s="232"/>
      <c r="O75" s="232"/>
      <c r="P75" s="232"/>
      <c r="Q75" s="232"/>
      <c r="R75" s="231"/>
      <c r="S75" s="232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2"/>
      <c r="AJ75" s="231"/>
      <c r="AK75" s="231"/>
      <c r="AL75" s="231"/>
      <c r="AM75" s="231"/>
      <c r="AN75" s="231"/>
      <c r="AO75" s="231"/>
      <c r="AP75" s="231"/>
      <c r="AQ75" s="231"/>
      <c r="AR75" s="231"/>
      <c r="AS75" s="231"/>
      <c r="AT75" s="231"/>
      <c r="AU75" s="231"/>
      <c r="AV75" s="231"/>
      <c r="AW75" s="231"/>
      <c r="AX75" s="231"/>
      <c r="AY75" s="231"/>
      <c r="AZ75" s="231"/>
      <c r="BA75" s="231"/>
      <c r="BB75" s="231"/>
      <c r="BC75" s="231"/>
      <c r="BD75" s="231"/>
      <c r="BE75" s="231"/>
      <c r="BF75" s="231"/>
      <c r="BG75" s="231"/>
      <c r="BH75" s="231"/>
      <c r="BI75" s="231"/>
      <c r="BJ75" s="231"/>
      <c r="BK75" s="231"/>
    </row>
    <row r="76" spans="1:63" x14ac:dyDescent="0.2">
      <c r="A76" s="230"/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1"/>
      <c r="S76" s="232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1"/>
      <c r="AE76" s="231"/>
      <c r="AF76" s="231"/>
      <c r="AG76" s="231"/>
      <c r="AH76" s="231"/>
      <c r="AI76" s="232"/>
      <c r="AJ76" s="231"/>
      <c r="AK76" s="231"/>
      <c r="AL76" s="231"/>
      <c r="AM76" s="231"/>
      <c r="AN76" s="231"/>
      <c r="AO76" s="231"/>
      <c r="AP76" s="231"/>
      <c r="AQ76" s="231"/>
      <c r="AR76" s="231"/>
      <c r="AS76" s="231"/>
      <c r="AT76" s="231"/>
      <c r="AU76" s="231"/>
      <c r="AV76" s="231"/>
      <c r="AW76" s="231"/>
      <c r="AX76" s="231"/>
      <c r="AY76" s="231"/>
      <c r="AZ76" s="231"/>
      <c r="BA76" s="231"/>
      <c r="BB76" s="231"/>
      <c r="BC76" s="231"/>
      <c r="BD76" s="231"/>
      <c r="BE76" s="231"/>
      <c r="BF76" s="231"/>
      <c r="BG76" s="231"/>
      <c r="BH76" s="231"/>
      <c r="BI76" s="231"/>
      <c r="BJ76" s="231"/>
      <c r="BK76" s="231"/>
    </row>
    <row r="77" spans="1:63" x14ac:dyDescent="0.2">
      <c r="A77" s="425" t="s">
        <v>169</v>
      </c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6"/>
      <c r="O77" s="426"/>
      <c r="P77" s="426"/>
      <c r="Q77" s="426"/>
      <c r="R77" s="426"/>
      <c r="S77" s="426"/>
      <c r="T77" s="426"/>
      <c r="U77" s="426"/>
      <c r="V77" s="426"/>
      <c r="W77" s="426"/>
      <c r="X77" s="426"/>
      <c r="Y77" s="426"/>
      <c r="Z77" s="426"/>
      <c r="AA77" s="426"/>
      <c r="AB77" s="426"/>
      <c r="AC77" s="426"/>
      <c r="AD77" s="426"/>
      <c r="AE77" s="426"/>
      <c r="AF77" s="426"/>
      <c r="AG77" s="426"/>
      <c r="AH77" s="426"/>
      <c r="AI77" s="426"/>
      <c r="AJ77" s="426"/>
      <c r="AK77" s="426"/>
      <c r="AL77" s="426"/>
      <c r="AM77" s="426"/>
      <c r="AN77" s="426"/>
      <c r="AO77" s="426"/>
      <c r="AP77" s="426"/>
      <c r="AQ77" s="426"/>
      <c r="AR77" s="426"/>
      <c r="AS77" s="426"/>
      <c r="AT77" s="426"/>
      <c r="AU77" s="426"/>
      <c r="AV77" s="426"/>
      <c r="AW77" s="426"/>
      <c r="AX77" s="426"/>
      <c r="AY77" s="426"/>
      <c r="AZ77" s="426"/>
      <c r="BA77" s="426"/>
      <c r="BB77" s="426"/>
      <c r="BC77" s="426"/>
      <c r="BD77" s="426"/>
      <c r="BE77" s="426"/>
      <c r="BF77" s="426"/>
      <c r="BG77" s="426"/>
      <c r="BH77" s="426"/>
      <c r="BI77" s="426"/>
      <c r="BJ77" s="426"/>
      <c r="BK77" s="426"/>
    </row>
    <row r="78" spans="1:63" x14ac:dyDescent="0.2">
      <c r="A78" s="410"/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6"/>
      <c r="O78" s="426"/>
      <c r="P78" s="426"/>
      <c r="Q78" s="426"/>
      <c r="R78" s="426"/>
      <c r="S78" s="426"/>
      <c r="T78" s="426"/>
      <c r="U78" s="426"/>
      <c r="V78" s="426"/>
      <c r="W78" s="426"/>
      <c r="X78" s="426"/>
      <c r="Y78" s="426"/>
      <c r="Z78" s="426"/>
      <c r="AA78" s="426"/>
      <c r="AB78" s="426"/>
      <c r="AC78" s="426"/>
      <c r="AD78" s="426"/>
      <c r="AE78" s="426"/>
      <c r="AF78" s="426"/>
      <c r="AG78" s="426"/>
      <c r="AH78" s="426"/>
      <c r="AI78" s="426"/>
      <c r="AJ78" s="426"/>
      <c r="AK78" s="426"/>
      <c r="AL78" s="426"/>
      <c r="AM78" s="426"/>
      <c r="AN78" s="426"/>
      <c r="AO78" s="426"/>
      <c r="AP78" s="426"/>
      <c r="AQ78" s="426"/>
      <c r="AR78" s="426"/>
      <c r="AS78" s="426"/>
      <c r="AT78" s="426"/>
      <c r="AU78" s="426"/>
      <c r="AV78" s="426"/>
      <c r="AW78" s="426"/>
      <c r="AX78" s="426"/>
      <c r="AY78" s="426"/>
      <c r="AZ78" s="426"/>
      <c r="BA78" s="426"/>
      <c r="BB78" s="426"/>
      <c r="BC78" s="426"/>
      <c r="BD78" s="426"/>
      <c r="BE78" s="426"/>
      <c r="BF78" s="426"/>
      <c r="BG78" s="426"/>
      <c r="BH78" s="426"/>
      <c r="BI78" s="426"/>
      <c r="BJ78" s="426"/>
      <c r="BK78" s="426"/>
    </row>
    <row r="79" spans="1:63" x14ac:dyDescent="0.2">
      <c r="A79" s="410"/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  <c r="U79" s="426"/>
      <c r="V79" s="426"/>
      <c r="W79" s="426"/>
      <c r="X79" s="426"/>
      <c r="Y79" s="426"/>
      <c r="Z79" s="426"/>
      <c r="AA79" s="426"/>
      <c r="AB79" s="426"/>
      <c r="AC79" s="426"/>
      <c r="AD79" s="426"/>
      <c r="AE79" s="426"/>
      <c r="AF79" s="426"/>
      <c r="AG79" s="426"/>
      <c r="AH79" s="426"/>
      <c r="AI79" s="426"/>
      <c r="AJ79" s="426"/>
      <c r="AK79" s="426"/>
      <c r="AL79" s="426"/>
      <c r="AM79" s="426"/>
      <c r="AN79" s="426"/>
      <c r="AO79" s="426"/>
      <c r="AP79" s="426"/>
      <c r="AQ79" s="426"/>
      <c r="AR79" s="426"/>
      <c r="AS79" s="426"/>
      <c r="AT79" s="426"/>
      <c r="AU79" s="426"/>
      <c r="AV79" s="426"/>
      <c r="AW79" s="426"/>
      <c r="AX79" s="426"/>
      <c r="AY79" s="426"/>
      <c r="AZ79" s="426"/>
      <c r="BA79" s="426"/>
      <c r="BB79" s="426"/>
      <c r="BC79" s="426"/>
      <c r="BD79" s="426"/>
      <c r="BE79" s="426"/>
      <c r="BF79" s="426"/>
      <c r="BG79" s="426"/>
      <c r="BH79" s="426"/>
      <c r="BI79" s="426"/>
      <c r="BJ79" s="426"/>
      <c r="BK79" s="426"/>
    </row>
    <row r="80" spans="1:63" x14ac:dyDescent="0.2">
      <c r="A80" s="410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  <c r="U80" s="426"/>
      <c r="V80" s="426"/>
      <c r="W80" s="426"/>
      <c r="X80" s="426"/>
      <c r="Y80" s="426"/>
      <c r="Z80" s="426"/>
      <c r="AA80" s="426"/>
      <c r="AB80" s="426"/>
      <c r="AC80" s="426"/>
      <c r="AD80" s="426"/>
      <c r="AE80" s="426"/>
      <c r="AF80" s="426"/>
      <c r="AG80" s="426"/>
      <c r="AH80" s="426"/>
      <c r="AI80" s="426"/>
      <c r="AJ80" s="426"/>
      <c r="AK80" s="426"/>
      <c r="AL80" s="426"/>
      <c r="AM80" s="426"/>
      <c r="AN80" s="426"/>
      <c r="AO80" s="426"/>
      <c r="AP80" s="426"/>
      <c r="AQ80" s="426"/>
      <c r="AR80" s="426"/>
      <c r="AS80" s="426"/>
      <c r="AT80" s="426"/>
      <c r="AU80" s="426"/>
      <c r="AV80" s="426"/>
      <c r="AW80" s="426"/>
      <c r="AX80" s="426"/>
      <c r="AY80" s="426"/>
      <c r="AZ80" s="426"/>
      <c r="BA80" s="426"/>
      <c r="BB80" s="426"/>
      <c r="BC80" s="426"/>
      <c r="BD80" s="426"/>
      <c r="BE80" s="426"/>
      <c r="BF80" s="426"/>
      <c r="BG80" s="426"/>
      <c r="BH80" s="426"/>
      <c r="BI80" s="426"/>
      <c r="BJ80" s="426"/>
      <c r="BK80" s="426"/>
    </row>
    <row r="81" spans="1:63" x14ac:dyDescent="0.2">
      <c r="A81" s="410"/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6"/>
      <c r="O81" s="426"/>
      <c r="P81" s="426"/>
      <c r="Q81" s="426"/>
      <c r="R81" s="426"/>
      <c r="S81" s="426"/>
      <c r="T81" s="426"/>
      <c r="U81" s="426"/>
      <c r="V81" s="426"/>
      <c r="W81" s="426"/>
      <c r="X81" s="426"/>
      <c r="Y81" s="426"/>
      <c r="Z81" s="426"/>
      <c r="AA81" s="426"/>
      <c r="AB81" s="426"/>
      <c r="AC81" s="426"/>
      <c r="AD81" s="426"/>
      <c r="AE81" s="426"/>
      <c r="AF81" s="426"/>
      <c r="AG81" s="426"/>
      <c r="AH81" s="426"/>
      <c r="AI81" s="426"/>
      <c r="AJ81" s="426"/>
      <c r="AK81" s="426"/>
      <c r="AL81" s="426"/>
      <c r="AM81" s="426"/>
      <c r="AN81" s="426"/>
      <c r="AO81" s="426"/>
      <c r="AP81" s="426"/>
      <c r="AQ81" s="426"/>
      <c r="AR81" s="426"/>
      <c r="AS81" s="426"/>
      <c r="AT81" s="426"/>
      <c r="AU81" s="426"/>
      <c r="AV81" s="426"/>
      <c r="AW81" s="426"/>
      <c r="AX81" s="426"/>
      <c r="AY81" s="426"/>
      <c r="AZ81" s="426"/>
      <c r="BA81" s="426"/>
      <c r="BB81" s="426"/>
      <c r="BC81" s="426"/>
      <c r="BD81" s="426"/>
      <c r="BE81" s="426"/>
      <c r="BF81" s="426"/>
      <c r="BG81" s="426"/>
      <c r="BH81" s="426"/>
      <c r="BI81" s="426"/>
      <c r="BJ81" s="426"/>
      <c r="BK81" s="426"/>
    </row>
    <row r="82" spans="1:63" x14ac:dyDescent="0.2">
      <c r="A82" s="410"/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6"/>
      <c r="O82" s="426"/>
      <c r="P82" s="426"/>
      <c r="Q82" s="426"/>
      <c r="R82" s="426"/>
      <c r="S82" s="426"/>
      <c r="T82" s="426"/>
      <c r="U82" s="426"/>
      <c r="V82" s="426"/>
      <c r="W82" s="426"/>
      <c r="X82" s="426"/>
      <c r="Y82" s="426"/>
      <c r="Z82" s="426"/>
      <c r="AA82" s="426"/>
      <c r="AB82" s="426"/>
      <c r="AC82" s="426"/>
      <c r="AD82" s="426"/>
      <c r="AE82" s="426"/>
      <c r="AF82" s="426"/>
      <c r="AG82" s="426"/>
      <c r="AH82" s="426"/>
      <c r="AI82" s="426"/>
      <c r="AJ82" s="426"/>
      <c r="AK82" s="426"/>
      <c r="AL82" s="426"/>
      <c r="AM82" s="426"/>
      <c r="AN82" s="426"/>
      <c r="AO82" s="426"/>
      <c r="AP82" s="426"/>
      <c r="AQ82" s="426"/>
      <c r="AR82" s="426"/>
      <c r="AS82" s="426"/>
      <c r="AT82" s="426"/>
      <c r="AU82" s="426"/>
      <c r="AV82" s="426"/>
      <c r="AW82" s="426"/>
      <c r="AX82" s="426"/>
      <c r="AY82" s="426"/>
      <c r="AZ82" s="426"/>
      <c r="BA82" s="426"/>
      <c r="BB82" s="426"/>
      <c r="BC82" s="426"/>
      <c r="BD82" s="426"/>
      <c r="BE82" s="426"/>
      <c r="BF82" s="426"/>
      <c r="BG82" s="426"/>
      <c r="BH82" s="426"/>
      <c r="BI82" s="426"/>
      <c r="BJ82" s="426"/>
      <c r="BK82" s="426"/>
    </row>
    <row r="83" spans="1:63" x14ac:dyDescent="0.2">
      <c r="A83" s="410"/>
      <c r="B83" s="426"/>
      <c r="C83" s="426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6"/>
      <c r="O83" s="426"/>
      <c r="P83" s="426"/>
      <c r="Q83" s="426"/>
      <c r="R83" s="426"/>
      <c r="S83" s="426"/>
      <c r="T83" s="426"/>
      <c r="U83" s="426"/>
      <c r="V83" s="426"/>
      <c r="W83" s="426"/>
      <c r="X83" s="426"/>
      <c r="Y83" s="426"/>
      <c r="Z83" s="426"/>
      <c r="AA83" s="426"/>
      <c r="AB83" s="426"/>
      <c r="AC83" s="426"/>
      <c r="AD83" s="426"/>
      <c r="AE83" s="426"/>
      <c r="AF83" s="426"/>
      <c r="AG83" s="426"/>
      <c r="AH83" s="426"/>
      <c r="AI83" s="426"/>
      <c r="AJ83" s="426"/>
      <c r="AK83" s="426"/>
      <c r="AL83" s="426"/>
      <c r="AM83" s="426"/>
      <c r="AN83" s="426"/>
      <c r="AO83" s="426"/>
      <c r="AP83" s="426"/>
      <c r="AQ83" s="426"/>
      <c r="AR83" s="426"/>
      <c r="AS83" s="426"/>
      <c r="AT83" s="426"/>
      <c r="AU83" s="426"/>
      <c r="AV83" s="426"/>
      <c r="AW83" s="426"/>
      <c r="AX83" s="426"/>
      <c r="AY83" s="426"/>
      <c r="AZ83" s="426"/>
      <c r="BA83" s="426"/>
      <c r="BB83" s="426"/>
      <c r="BC83" s="426"/>
      <c r="BD83" s="426"/>
      <c r="BE83" s="426"/>
      <c r="BF83" s="426"/>
      <c r="BG83" s="426"/>
      <c r="BH83" s="426"/>
      <c r="BI83" s="426"/>
      <c r="BJ83" s="426"/>
      <c r="BK83" s="426"/>
    </row>
    <row r="84" spans="1:63" x14ac:dyDescent="0.2">
      <c r="A84" s="410"/>
      <c r="B84" s="426"/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426"/>
      <c r="N84" s="426"/>
      <c r="O84" s="426"/>
      <c r="P84" s="426"/>
      <c r="Q84" s="426"/>
      <c r="R84" s="426"/>
      <c r="S84" s="426"/>
      <c r="T84" s="426"/>
      <c r="U84" s="426"/>
      <c r="V84" s="426"/>
      <c r="W84" s="426"/>
      <c r="X84" s="426"/>
      <c r="Y84" s="426"/>
      <c r="Z84" s="426"/>
      <c r="AA84" s="426"/>
      <c r="AB84" s="426"/>
      <c r="AC84" s="426"/>
      <c r="AD84" s="426"/>
      <c r="AE84" s="426"/>
      <c r="AF84" s="426"/>
      <c r="AG84" s="426"/>
      <c r="AH84" s="426"/>
      <c r="AI84" s="426"/>
      <c r="AJ84" s="426"/>
      <c r="AK84" s="426"/>
      <c r="AL84" s="426"/>
      <c r="AM84" s="426"/>
      <c r="AN84" s="426"/>
      <c r="AO84" s="426"/>
      <c r="AP84" s="426"/>
      <c r="AQ84" s="426"/>
      <c r="AR84" s="426"/>
      <c r="AS84" s="426"/>
      <c r="AT84" s="426"/>
      <c r="AU84" s="426"/>
      <c r="AV84" s="426"/>
      <c r="AW84" s="426"/>
      <c r="AX84" s="426"/>
      <c r="AY84" s="426"/>
      <c r="AZ84" s="426"/>
      <c r="BA84" s="426"/>
      <c r="BB84" s="426"/>
      <c r="BC84" s="426"/>
      <c r="BD84" s="426"/>
      <c r="BE84" s="426"/>
      <c r="BF84" s="426"/>
      <c r="BG84" s="426"/>
      <c r="BH84" s="426"/>
      <c r="BI84" s="426"/>
      <c r="BJ84" s="426"/>
      <c r="BK84" s="426"/>
    </row>
    <row r="85" spans="1:63" x14ac:dyDescent="0.2">
      <c r="A85" s="410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6"/>
      <c r="O85" s="426"/>
      <c r="P85" s="426"/>
      <c r="Q85" s="426"/>
      <c r="R85" s="426"/>
      <c r="S85" s="426"/>
      <c r="T85" s="426"/>
      <c r="U85" s="426"/>
      <c r="V85" s="426"/>
      <c r="W85" s="426"/>
      <c r="X85" s="426"/>
      <c r="Y85" s="426"/>
      <c r="Z85" s="426"/>
      <c r="AA85" s="426"/>
      <c r="AB85" s="426"/>
      <c r="AC85" s="426"/>
      <c r="AD85" s="426"/>
      <c r="AE85" s="426"/>
      <c r="AF85" s="426"/>
      <c r="AG85" s="426"/>
      <c r="AH85" s="426"/>
      <c r="AI85" s="426"/>
      <c r="AJ85" s="426"/>
      <c r="AK85" s="426"/>
      <c r="AL85" s="426"/>
      <c r="AM85" s="426"/>
      <c r="AN85" s="426"/>
      <c r="AO85" s="426"/>
      <c r="AP85" s="426"/>
      <c r="AQ85" s="426"/>
      <c r="AR85" s="426"/>
      <c r="AS85" s="426"/>
      <c r="AT85" s="426"/>
      <c r="AU85" s="426"/>
      <c r="AV85" s="426"/>
      <c r="AW85" s="426"/>
      <c r="AX85" s="426"/>
      <c r="AY85" s="426"/>
      <c r="AZ85" s="426"/>
      <c r="BA85" s="426"/>
      <c r="BB85" s="426"/>
      <c r="BC85" s="426"/>
      <c r="BD85" s="426"/>
      <c r="BE85" s="426"/>
      <c r="BF85" s="426"/>
      <c r="BG85" s="426"/>
      <c r="BH85" s="426"/>
      <c r="BI85" s="426"/>
      <c r="BJ85" s="426"/>
      <c r="BK85" s="426"/>
    </row>
  </sheetData>
  <mergeCells count="5">
    <mergeCell ref="A1:AB6"/>
    <mergeCell ref="A7:BK7"/>
    <mergeCell ref="B8:AK8"/>
    <mergeCell ref="AL8:BK8"/>
    <mergeCell ref="A77:BK85"/>
  </mergeCells>
  <conditionalFormatting sqref="A77:A82 BL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7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6" max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6CE1-A1D3-4C40-93FD-C0F4F583F439}">
  <sheetPr>
    <tabColor theme="5" tint="0.39997558519241921"/>
  </sheetPr>
  <dimension ref="A1:DQ104"/>
  <sheetViews>
    <sheetView showGridLines="0" view="pageBreakPreview" zoomScaleNormal="100" zoomScaleSheetLayoutView="100" workbookViewId="0">
      <selection activeCell="AR18" sqref="AR18:AS18"/>
    </sheetView>
  </sheetViews>
  <sheetFormatPr defaultColWidth="8.7109375" defaultRowHeight="12.75" x14ac:dyDescent="0.2"/>
  <cols>
    <col min="1" max="1" width="64.140625" style="322" bestFit="1" customWidth="1"/>
    <col min="2" max="9" width="10.7109375" style="322" hidden="1" customWidth="1"/>
    <col min="10" max="11" width="10.7109375" style="404" hidden="1" customWidth="1"/>
    <col min="12" max="21" width="10.7109375" style="322" hidden="1" customWidth="1"/>
    <col min="22" max="23" width="10.7109375" style="404" hidden="1" customWidth="1"/>
    <col min="24" max="24" width="10.42578125" style="404" hidden="1" customWidth="1"/>
    <col min="25" max="25" width="8.85546875" style="404" hidden="1" customWidth="1"/>
    <col min="26" max="26" width="10.42578125" style="404" hidden="1" customWidth="1"/>
    <col min="27" max="27" width="8.85546875" style="404" hidden="1" customWidth="1"/>
    <col min="28" max="28" width="10.42578125" style="404" hidden="1" customWidth="1"/>
    <col min="29" max="29" width="8.85546875" style="404" hidden="1" customWidth="1"/>
    <col min="30" max="30" width="10.42578125" style="404" hidden="1" customWidth="1"/>
    <col min="31" max="31" width="8.85546875" style="404" hidden="1" customWidth="1"/>
    <col min="32" max="32" width="10.42578125" style="404" hidden="1" customWidth="1"/>
    <col min="33" max="33" width="8.85546875" style="404" hidden="1" customWidth="1"/>
    <col min="34" max="35" width="25.7109375" style="404" hidden="1" customWidth="1"/>
    <col min="36" max="43" width="20.7109375" style="322" hidden="1" customWidth="1"/>
    <col min="44" max="45" width="20.7109375" style="404" hidden="1" customWidth="1"/>
    <col min="46" max="47" width="19.7109375" style="404" hidden="1" customWidth="1"/>
    <col min="48" max="53" width="16.7109375" style="322" hidden="1" customWidth="1"/>
    <col min="54" max="79" width="16.7109375" style="404" hidden="1" customWidth="1"/>
    <col min="80" max="81" width="16.7109375" style="404" customWidth="1"/>
    <col min="82" max="121" width="16.7109375" style="404" hidden="1" customWidth="1"/>
    <col min="122" max="16384" width="8.7109375" style="322"/>
  </cols>
  <sheetData>
    <row r="1" spans="1:121" s="233" customFormat="1" x14ac:dyDescent="0.2">
      <c r="A1" s="411"/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19"/>
      <c r="AP1" s="419"/>
      <c r="AQ1" s="419"/>
      <c r="AR1" s="419"/>
      <c r="AS1" s="419"/>
      <c r="AT1" s="419"/>
      <c r="AU1" s="419"/>
      <c r="AV1" s="419"/>
      <c r="AW1" s="419"/>
      <c r="AX1" s="231"/>
      <c r="AY1" s="231"/>
      <c r="AZ1" s="231"/>
      <c r="BA1" s="231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0"/>
      <c r="BX1" s="320"/>
      <c r="BY1" s="320"/>
      <c r="BZ1" s="320"/>
      <c r="CA1" s="320"/>
      <c r="CB1" s="320"/>
      <c r="CC1" s="320"/>
      <c r="CD1" s="320"/>
      <c r="CE1" s="320"/>
      <c r="CF1" s="320"/>
      <c r="CG1" s="320"/>
      <c r="CH1" s="320"/>
      <c r="CI1" s="320"/>
      <c r="CJ1" s="320"/>
      <c r="CK1" s="320"/>
      <c r="CL1" s="320"/>
      <c r="CM1" s="320"/>
      <c r="CN1" s="320"/>
      <c r="CO1" s="320"/>
      <c r="CP1" s="320"/>
      <c r="CQ1" s="320"/>
      <c r="CR1" s="320"/>
      <c r="CS1" s="320"/>
      <c r="CT1" s="320"/>
      <c r="CU1" s="320"/>
      <c r="CV1" s="320"/>
      <c r="CW1" s="320"/>
      <c r="CX1" s="320"/>
      <c r="CY1" s="320"/>
      <c r="CZ1" s="320"/>
      <c r="DA1" s="320"/>
      <c r="DB1" s="320"/>
      <c r="DC1" s="320"/>
      <c r="DD1" s="320"/>
      <c r="DE1" s="320"/>
      <c r="DF1" s="320"/>
      <c r="DG1" s="320"/>
      <c r="DH1" s="320"/>
      <c r="DI1" s="320"/>
      <c r="DJ1" s="320"/>
      <c r="DK1" s="320"/>
      <c r="DL1" s="320"/>
      <c r="DM1" s="320"/>
      <c r="DN1" s="320"/>
      <c r="DO1" s="320"/>
      <c r="DP1" s="320"/>
      <c r="DQ1" s="320"/>
    </row>
    <row r="2" spans="1:121" s="233" customFormat="1" x14ac:dyDescent="0.2">
      <c r="A2" s="411"/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Q2" s="419"/>
      <c r="AR2" s="419"/>
      <c r="AS2" s="419"/>
      <c r="AT2" s="419"/>
      <c r="AU2" s="419"/>
      <c r="AV2" s="419"/>
      <c r="AW2" s="419"/>
      <c r="AX2" s="231"/>
      <c r="AY2" s="231"/>
      <c r="AZ2" s="231"/>
      <c r="BA2" s="231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  <c r="CF2" s="320"/>
      <c r="CG2" s="320"/>
      <c r="CH2" s="320"/>
      <c r="CI2" s="320"/>
      <c r="CJ2" s="320"/>
      <c r="CK2" s="320"/>
      <c r="CL2" s="320"/>
      <c r="CM2" s="320"/>
      <c r="CN2" s="320"/>
      <c r="CO2" s="320"/>
      <c r="CP2" s="320"/>
      <c r="CQ2" s="320"/>
      <c r="CR2" s="320"/>
      <c r="CS2" s="320"/>
      <c r="CT2" s="320"/>
      <c r="CU2" s="320"/>
      <c r="CV2" s="320"/>
      <c r="CW2" s="320"/>
      <c r="CX2" s="320"/>
      <c r="CY2" s="320"/>
      <c r="CZ2" s="320"/>
      <c r="DA2" s="320"/>
      <c r="DB2" s="320"/>
      <c r="DC2" s="320"/>
      <c r="DD2" s="320"/>
      <c r="DE2" s="320"/>
      <c r="DF2" s="320"/>
      <c r="DG2" s="320"/>
      <c r="DH2" s="320"/>
      <c r="DI2" s="320"/>
      <c r="DJ2" s="320"/>
      <c r="DK2" s="320"/>
      <c r="DL2" s="320"/>
      <c r="DM2" s="320"/>
      <c r="DN2" s="320"/>
      <c r="DO2" s="320"/>
      <c r="DP2" s="320"/>
      <c r="DQ2" s="320"/>
    </row>
    <row r="3" spans="1:121" s="233" customFormat="1" x14ac:dyDescent="0.2">
      <c r="A3" s="411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19"/>
      <c r="AI3" s="419"/>
      <c r="AJ3" s="419"/>
      <c r="AK3" s="419"/>
      <c r="AL3" s="419"/>
      <c r="AM3" s="419"/>
      <c r="AN3" s="419"/>
      <c r="AO3" s="419"/>
      <c r="AP3" s="419"/>
      <c r="AQ3" s="419"/>
      <c r="AR3" s="419"/>
      <c r="AS3" s="419"/>
      <c r="AT3" s="419"/>
      <c r="AU3" s="419"/>
      <c r="AV3" s="419"/>
      <c r="AW3" s="419"/>
      <c r="AX3" s="231"/>
      <c r="AY3" s="231"/>
      <c r="AZ3" s="231"/>
      <c r="BA3" s="231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20"/>
      <c r="BM3" s="320"/>
      <c r="BN3" s="320"/>
      <c r="BO3" s="320"/>
      <c r="BP3" s="320"/>
      <c r="BQ3" s="320"/>
      <c r="BR3" s="320"/>
      <c r="BS3" s="320"/>
      <c r="BT3" s="320"/>
      <c r="BU3" s="320"/>
      <c r="BV3" s="320"/>
      <c r="BW3" s="320"/>
      <c r="BX3" s="320"/>
      <c r="BY3" s="320"/>
      <c r="BZ3" s="320"/>
      <c r="CA3" s="320"/>
      <c r="CB3" s="320"/>
      <c r="CC3" s="320"/>
      <c r="CD3" s="320"/>
      <c r="CE3" s="320"/>
      <c r="CF3" s="320"/>
      <c r="CG3" s="320"/>
      <c r="CH3" s="320"/>
      <c r="CI3" s="320"/>
      <c r="CJ3" s="320"/>
      <c r="CK3" s="320"/>
      <c r="CL3" s="320"/>
      <c r="CM3" s="320"/>
      <c r="CN3" s="320"/>
      <c r="CO3" s="320"/>
      <c r="CP3" s="320"/>
      <c r="CQ3" s="320"/>
      <c r="CR3" s="320"/>
      <c r="CS3" s="320"/>
      <c r="CT3" s="320"/>
      <c r="CU3" s="320"/>
      <c r="CV3" s="320"/>
      <c r="CW3" s="320"/>
      <c r="CX3" s="320"/>
      <c r="CY3" s="320"/>
      <c r="CZ3" s="320"/>
      <c r="DA3" s="320"/>
      <c r="DB3" s="320"/>
      <c r="DC3" s="320"/>
      <c r="DD3" s="320"/>
      <c r="DE3" s="320"/>
      <c r="DF3" s="320"/>
      <c r="DG3" s="320"/>
      <c r="DH3" s="320"/>
      <c r="DI3" s="320"/>
      <c r="DJ3" s="320"/>
      <c r="DK3" s="320"/>
      <c r="DL3" s="320"/>
      <c r="DM3" s="320"/>
      <c r="DN3" s="320"/>
      <c r="DO3" s="320"/>
      <c r="DP3" s="320"/>
      <c r="DQ3" s="320"/>
    </row>
    <row r="4" spans="1:121" s="233" customFormat="1" x14ac:dyDescent="0.2">
      <c r="A4" s="411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19"/>
      <c r="AK4" s="419"/>
      <c r="AL4" s="419"/>
      <c r="AM4" s="419"/>
      <c r="AN4" s="419"/>
      <c r="AO4" s="419"/>
      <c r="AP4" s="419"/>
      <c r="AQ4" s="419"/>
      <c r="AR4" s="419"/>
      <c r="AS4" s="419"/>
      <c r="AT4" s="419"/>
      <c r="AU4" s="419"/>
      <c r="AV4" s="419"/>
      <c r="AW4" s="419"/>
      <c r="AX4" s="231"/>
      <c r="AY4" s="231"/>
      <c r="AZ4" s="231"/>
      <c r="BA4" s="231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0"/>
      <c r="DA4" s="320"/>
      <c r="DB4" s="320"/>
      <c r="DC4" s="320"/>
      <c r="DD4" s="320"/>
      <c r="DE4" s="320"/>
      <c r="DF4" s="320"/>
      <c r="DG4" s="320"/>
      <c r="DH4" s="320"/>
      <c r="DI4" s="320"/>
      <c r="DJ4" s="320"/>
      <c r="DK4" s="320"/>
      <c r="DL4" s="320"/>
      <c r="DM4" s="320"/>
      <c r="DN4" s="320"/>
      <c r="DO4" s="320"/>
      <c r="DP4" s="320"/>
      <c r="DQ4" s="320"/>
    </row>
    <row r="5" spans="1:121" s="233" customFormat="1" x14ac:dyDescent="0.2">
      <c r="A5" s="411"/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  <c r="AG5" s="419"/>
      <c r="AH5" s="419"/>
      <c r="AI5" s="419"/>
      <c r="AJ5" s="419"/>
      <c r="AK5" s="419"/>
      <c r="AL5" s="419"/>
      <c r="AM5" s="419"/>
      <c r="AN5" s="419"/>
      <c r="AO5" s="419"/>
      <c r="AP5" s="419"/>
      <c r="AQ5" s="419"/>
      <c r="AR5" s="419"/>
      <c r="AS5" s="419"/>
      <c r="AT5" s="419"/>
      <c r="AU5" s="419"/>
      <c r="AV5" s="419"/>
      <c r="AW5" s="419"/>
      <c r="AX5" s="231"/>
      <c r="AY5" s="231"/>
      <c r="AZ5" s="231"/>
      <c r="BA5" s="231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320"/>
      <c r="CQ5" s="320"/>
      <c r="CR5" s="320"/>
      <c r="CS5" s="320"/>
      <c r="CT5" s="320"/>
      <c r="CU5" s="320"/>
      <c r="CV5" s="320"/>
      <c r="CW5" s="320"/>
      <c r="CX5" s="320"/>
      <c r="CY5" s="320"/>
      <c r="CZ5" s="320"/>
      <c r="DA5" s="320"/>
      <c r="DB5" s="320"/>
      <c r="DC5" s="320"/>
      <c r="DD5" s="320"/>
      <c r="DE5" s="320"/>
      <c r="DF5" s="320"/>
      <c r="DG5" s="320"/>
      <c r="DH5" s="320"/>
      <c r="DI5" s="320"/>
      <c r="DJ5" s="320"/>
      <c r="DK5" s="320"/>
      <c r="DL5" s="320"/>
      <c r="DM5" s="320"/>
      <c r="DN5" s="320"/>
      <c r="DO5" s="320"/>
      <c r="DP5" s="320"/>
      <c r="DQ5" s="320"/>
    </row>
    <row r="6" spans="1:121" s="233" customFormat="1" x14ac:dyDescent="0.2">
      <c r="A6" s="411"/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19"/>
      <c r="AI6" s="419"/>
      <c r="AJ6" s="419"/>
      <c r="AK6" s="419"/>
      <c r="AL6" s="419"/>
      <c r="AM6" s="419"/>
      <c r="AN6" s="419"/>
      <c r="AO6" s="419"/>
      <c r="AP6" s="419"/>
      <c r="AQ6" s="419"/>
      <c r="AR6" s="419"/>
      <c r="AS6" s="419"/>
      <c r="AT6" s="419"/>
      <c r="AU6" s="419"/>
      <c r="AV6" s="419"/>
      <c r="AW6" s="419"/>
      <c r="AX6" s="231"/>
      <c r="AY6" s="231"/>
      <c r="AZ6" s="231"/>
      <c r="BA6" s="231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0"/>
      <c r="CC6" s="320"/>
      <c r="CD6" s="320"/>
      <c r="CE6" s="320"/>
      <c r="CF6" s="320"/>
      <c r="CG6" s="320"/>
      <c r="CH6" s="320"/>
      <c r="CI6" s="320"/>
      <c r="CJ6" s="320"/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/>
      <c r="CW6" s="320"/>
      <c r="CX6" s="320"/>
      <c r="CY6" s="320"/>
      <c r="CZ6" s="320"/>
      <c r="DA6" s="320"/>
      <c r="DB6" s="320"/>
      <c r="DC6" s="320"/>
      <c r="DD6" s="320"/>
      <c r="DE6" s="320"/>
      <c r="DF6" s="320"/>
      <c r="DG6" s="320"/>
      <c r="DH6" s="320"/>
      <c r="DI6" s="320"/>
      <c r="DJ6" s="320"/>
      <c r="DK6" s="320"/>
      <c r="DL6" s="320"/>
      <c r="DM6" s="320"/>
      <c r="DN6" s="320"/>
      <c r="DO6" s="320"/>
      <c r="DP6" s="320"/>
      <c r="DQ6" s="320"/>
    </row>
    <row r="7" spans="1:121" s="321" customFormat="1" ht="15" x14ac:dyDescent="0.25">
      <c r="A7" s="420" t="s">
        <v>0</v>
      </c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  <c r="AC7" s="581"/>
      <c r="AD7" s="581"/>
      <c r="AE7" s="581"/>
      <c r="AF7" s="581"/>
      <c r="AG7" s="581"/>
      <c r="AH7" s="581"/>
      <c r="AI7" s="581"/>
      <c r="AJ7" s="581"/>
      <c r="AK7" s="581"/>
      <c r="AL7" s="581"/>
      <c r="AM7" s="581"/>
      <c r="AN7" s="581"/>
      <c r="AO7" s="581"/>
      <c r="AP7" s="581"/>
      <c r="AQ7" s="581"/>
      <c r="AR7" s="581"/>
      <c r="AS7" s="581"/>
      <c r="AT7" s="581"/>
      <c r="AU7" s="581"/>
      <c r="AV7" s="581"/>
      <c r="AW7" s="581"/>
      <c r="AX7" s="581"/>
      <c r="AY7" s="581"/>
      <c r="AZ7" s="581"/>
      <c r="BA7" s="581"/>
      <c r="BB7" s="581"/>
      <c r="BC7" s="581"/>
      <c r="BD7" s="581"/>
      <c r="BE7" s="581"/>
      <c r="BF7" s="581"/>
      <c r="BG7" s="581"/>
      <c r="BH7" s="581"/>
      <c r="BI7" s="581"/>
      <c r="BJ7" s="581"/>
      <c r="BK7" s="581"/>
      <c r="BL7" s="581"/>
      <c r="BM7" s="581"/>
      <c r="BN7" s="581"/>
      <c r="BO7" s="581"/>
      <c r="BP7" s="581"/>
      <c r="BQ7" s="581"/>
      <c r="BR7" s="581"/>
      <c r="BS7" s="581"/>
      <c r="BT7" s="581"/>
      <c r="BU7" s="581"/>
      <c r="BV7" s="581"/>
      <c r="BW7" s="581"/>
      <c r="BX7" s="581"/>
      <c r="BY7" s="581"/>
      <c r="BZ7" s="581"/>
      <c r="CA7" s="581"/>
      <c r="CB7" s="581"/>
      <c r="CC7" s="581"/>
      <c r="CD7" s="581"/>
      <c r="CE7" s="581"/>
      <c r="CF7" s="581"/>
      <c r="CG7" s="581"/>
      <c r="CH7" s="581"/>
      <c r="CI7" s="581"/>
      <c r="CJ7" s="581"/>
      <c r="CK7" s="581"/>
      <c r="CL7" s="581"/>
      <c r="CM7" s="581"/>
      <c r="CN7" s="581"/>
      <c r="CO7" s="581"/>
      <c r="CP7" s="581"/>
      <c r="CQ7" s="581"/>
      <c r="CR7" s="581"/>
      <c r="CS7" s="581"/>
      <c r="CT7" s="581"/>
      <c r="CU7" s="581"/>
      <c r="CV7" s="581"/>
      <c r="CW7" s="581"/>
      <c r="CX7" s="581"/>
      <c r="CY7" s="581"/>
      <c r="CZ7" s="581"/>
      <c r="DA7" s="581"/>
      <c r="DB7" s="581"/>
      <c r="DC7" s="581"/>
      <c r="DD7" s="581"/>
      <c r="DE7" s="581"/>
      <c r="DF7" s="581"/>
      <c r="DG7" s="581"/>
      <c r="DH7" s="581"/>
      <c r="DI7" s="581"/>
      <c r="DJ7" s="581"/>
      <c r="DK7" s="581"/>
      <c r="DL7" s="581"/>
      <c r="DM7" s="581"/>
      <c r="DN7" s="581"/>
      <c r="DO7" s="581"/>
      <c r="DP7" s="581"/>
      <c r="DQ7" s="581"/>
    </row>
    <row r="8" spans="1:121" x14ac:dyDescent="0.2">
      <c r="A8" s="582" t="s">
        <v>249</v>
      </c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4" t="s">
        <v>2</v>
      </c>
      <c r="S8" s="434"/>
      <c r="T8" s="434"/>
      <c r="U8" s="434"/>
      <c r="V8" s="434"/>
      <c r="W8" s="434"/>
      <c r="X8" s="434"/>
      <c r="Y8" s="434"/>
      <c r="Z8" s="434"/>
      <c r="AA8" s="434"/>
      <c r="AB8" s="434"/>
      <c r="AC8" s="434"/>
      <c r="AD8" s="434"/>
      <c r="AE8" s="434"/>
      <c r="AF8" s="434"/>
      <c r="AG8" s="434"/>
      <c r="AH8" s="434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584" t="s">
        <v>3</v>
      </c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  <c r="CB8" s="434"/>
      <c r="CC8" s="434"/>
      <c r="CD8" s="434"/>
      <c r="CE8" s="434"/>
      <c r="CF8" s="434"/>
      <c r="CG8" s="434"/>
      <c r="CH8" s="434"/>
      <c r="CI8" s="434"/>
      <c r="CJ8" s="434"/>
      <c r="CK8" s="434"/>
      <c r="CL8" s="434"/>
      <c r="CM8" s="434"/>
      <c r="CN8" s="434"/>
      <c r="CO8" s="434"/>
      <c r="CP8" s="434"/>
      <c r="CQ8" s="434"/>
      <c r="CR8" s="434"/>
      <c r="CS8" s="434"/>
      <c r="CT8" s="434"/>
      <c r="CU8" s="434"/>
      <c r="CV8" s="434"/>
      <c r="CW8" s="434"/>
      <c r="CX8" s="434"/>
      <c r="CY8" s="434"/>
      <c r="CZ8" s="434"/>
      <c r="DA8" s="434"/>
      <c r="DB8" s="434"/>
      <c r="DC8" s="434"/>
      <c r="DD8" s="434"/>
      <c r="DE8" s="434"/>
      <c r="DF8" s="434"/>
      <c r="DG8" s="434"/>
      <c r="DH8" s="434"/>
      <c r="DI8" s="434"/>
      <c r="DJ8" s="434"/>
      <c r="DK8" s="434"/>
      <c r="DL8" s="434"/>
      <c r="DM8" s="434"/>
      <c r="DN8" s="434"/>
      <c r="DO8" s="434"/>
      <c r="DP8" s="434"/>
      <c r="DQ8" s="434"/>
    </row>
    <row r="9" spans="1:121" x14ac:dyDescent="0.2">
      <c r="A9" s="323" t="s">
        <v>250</v>
      </c>
      <c r="B9" s="324"/>
      <c r="C9" s="324"/>
      <c r="D9" s="324"/>
      <c r="E9" s="324"/>
      <c r="F9" s="324"/>
      <c r="G9" s="324"/>
      <c r="H9" s="324"/>
      <c r="I9" s="324"/>
      <c r="J9" s="325"/>
      <c r="K9" s="325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5"/>
      <c r="W9" s="325"/>
      <c r="X9" s="324"/>
      <c r="Y9" s="324"/>
      <c r="Z9" s="325"/>
      <c r="AA9" s="325"/>
      <c r="AB9" s="325"/>
      <c r="AC9" s="325"/>
      <c r="AD9" s="325"/>
      <c r="AE9" s="325"/>
      <c r="AF9" s="324"/>
      <c r="AG9" s="324"/>
      <c r="AH9" s="325"/>
      <c r="AI9" s="325"/>
      <c r="AJ9" s="324"/>
      <c r="AK9" s="324"/>
      <c r="AL9" s="324"/>
      <c r="AM9" s="324"/>
      <c r="AN9" s="473"/>
      <c r="AO9" s="585"/>
      <c r="AP9" s="324"/>
      <c r="AQ9" s="324"/>
      <c r="AR9" s="325"/>
      <c r="AS9" s="325"/>
      <c r="AT9" s="325"/>
      <c r="AU9" s="325"/>
      <c r="AV9" s="324"/>
      <c r="AW9" s="326"/>
      <c r="AX9" s="324"/>
      <c r="AY9" s="326"/>
      <c r="AZ9" s="324"/>
      <c r="BA9" s="326"/>
      <c r="BB9" s="325"/>
      <c r="BC9" s="327"/>
      <c r="BD9" s="325"/>
      <c r="BE9" s="327"/>
      <c r="BF9" s="325"/>
      <c r="BG9" s="327"/>
      <c r="BH9" s="325"/>
      <c r="BI9" s="327"/>
      <c r="BJ9" s="325"/>
      <c r="BK9" s="327"/>
      <c r="BL9" s="325"/>
      <c r="BM9" s="327"/>
      <c r="BN9" s="325"/>
      <c r="BO9" s="327"/>
      <c r="BP9" s="325"/>
      <c r="BQ9" s="327"/>
      <c r="BR9" s="325"/>
      <c r="BS9" s="327"/>
      <c r="BT9" s="325"/>
      <c r="BU9" s="327"/>
      <c r="BV9" s="325"/>
      <c r="BW9" s="327"/>
      <c r="BX9" s="325"/>
      <c r="BY9" s="327"/>
      <c r="BZ9" s="325"/>
      <c r="CA9" s="327"/>
      <c r="CB9" s="325"/>
      <c r="CC9" s="327"/>
      <c r="CD9" s="325"/>
      <c r="CE9" s="327"/>
      <c r="CF9" s="325"/>
      <c r="CG9" s="327"/>
      <c r="CH9" s="325"/>
      <c r="CI9" s="327"/>
      <c r="CJ9" s="325"/>
      <c r="CK9" s="327"/>
      <c r="CL9" s="325"/>
      <c r="CM9" s="327"/>
      <c r="CN9" s="325"/>
      <c r="CO9" s="327"/>
      <c r="CP9" s="325"/>
      <c r="CQ9" s="327"/>
      <c r="CR9" s="325"/>
      <c r="CS9" s="327"/>
      <c r="CT9" s="325"/>
      <c r="CU9" s="327"/>
      <c r="CV9" s="325"/>
      <c r="CW9" s="327"/>
      <c r="CX9" s="325"/>
      <c r="CY9" s="327"/>
      <c r="CZ9" s="325"/>
      <c r="DA9" s="327"/>
      <c r="DB9" s="325"/>
      <c r="DC9" s="327"/>
      <c r="DD9" s="325"/>
      <c r="DE9" s="327"/>
      <c r="DF9" s="325"/>
      <c r="DG9" s="327"/>
      <c r="DH9" s="325"/>
      <c r="DI9" s="327"/>
      <c r="DJ9" s="325"/>
      <c r="DK9" s="327"/>
      <c r="DL9" s="325"/>
      <c r="DM9" s="327"/>
      <c r="DN9" s="325"/>
      <c r="DO9" s="327"/>
      <c r="DP9" s="325"/>
      <c r="DQ9" s="327"/>
    </row>
    <row r="10" spans="1:121" x14ac:dyDescent="0.2">
      <c r="A10" s="328" t="s">
        <v>251</v>
      </c>
      <c r="B10" s="489">
        <v>44562</v>
      </c>
      <c r="C10" s="470"/>
      <c r="D10" s="489" t="e">
        <f ca="1">_xll.FIMMÊS(B10,0)+1</f>
        <v>#NAME?</v>
      </c>
      <c r="E10" s="470"/>
      <c r="F10" s="489" t="e">
        <f ca="1">_xll.FIMMÊS(D10,0)+1</f>
        <v>#NAME?</v>
      </c>
      <c r="G10" s="470"/>
      <c r="H10" s="489" t="e">
        <f ca="1">_xll.FIMMÊS(F10,0)+1</f>
        <v>#NAME?</v>
      </c>
      <c r="I10" s="470"/>
      <c r="J10" s="489" t="e">
        <f ca="1">_xll.FIMMÊS(H10,0)+1</f>
        <v>#NAME?</v>
      </c>
      <c r="K10" s="470"/>
      <c r="L10" s="489" t="e">
        <f ca="1">_xll.FIMMÊS(J10,0)+1</f>
        <v>#NAME?</v>
      </c>
      <c r="M10" s="470"/>
      <c r="N10" s="489" t="e">
        <f ca="1">_xll.FIMMÊS(L10,0)+1</f>
        <v>#NAME?</v>
      </c>
      <c r="O10" s="470"/>
      <c r="P10" s="545" t="e">
        <f ca="1">_xll.FIMMÊS(N10,0)+1</f>
        <v>#NAME?</v>
      </c>
      <c r="Q10" s="546"/>
      <c r="R10" s="489" t="e">
        <f ca="1">_xll.FIMMÊS(P10,0)+1</f>
        <v>#NAME?</v>
      </c>
      <c r="S10" s="470"/>
      <c r="T10" s="489" t="e">
        <f ca="1">_xll.FIMMÊS(R10,0)+1</f>
        <v>#NAME?</v>
      </c>
      <c r="U10" s="470"/>
      <c r="V10" s="489" t="e">
        <f ca="1">_xll.FIMMÊS(T10,0)+1</f>
        <v>#NAME?</v>
      </c>
      <c r="W10" s="470"/>
      <c r="X10" s="489" t="e">
        <f ca="1">_xll.FIMMÊS(V10,0)+1</f>
        <v>#NAME?</v>
      </c>
      <c r="Y10" s="470"/>
      <c r="Z10" s="489" t="e">
        <f ca="1">_xll.FIMMÊS(X10,0)+1</f>
        <v>#NAME?</v>
      </c>
      <c r="AA10" s="470"/>
      <c r="AB10" s="489" t="e">
        <f ca="1">_xll.FIMMÊS(Z10,0)+1</f>
        <v>#NAME?</v>
      </c>
      <c r="AC10" s="470"/>
      <c r="AD10" s="489" t="e">
        <f ca="1">_xll.FIMMÊS(AB10,0)+1</f>
        <v>#NAME?</v>
      </c>
      <c r="AE10" s="470"/>
      <c r="AF10" s="489" t="e">
        <f ca="1">_xll.FIMMÊS(AD10,0)+1</f>
        <v>#NAME?</v>
      </c>
      <c r="AG10" s="470"/>
      <c r="AH10" s="489" t="e">
        <f ca="1">_xll.FIMMÊS(AF10,0)+1</f>
        <v>#NAME?</v>
      </c>
      <c r="AI10" s="470"/>
      <c r="AJ10" s="489" t="e">
        <f ca="1">_xll.FIMMÊS(AH10,0)+1</f>
        <v>#NAME?</v>
      </c>
      <c r="AK10" s="470"/>
      <c r="AL10" s="489" t="e">
        <f ca="1">_xll.FIMMÊS(AJ10,0)+1</f>
        <v>#NAME?</v>
      </c>
      <c r="AM10" s="470"/>
      <c r="AN10" s="476" t="e">
        <f ca="1">_xll.FIMMÊS(AL10,0)+1</f>
        <v>#NAME?</v>
      </c>
      <c r="AO10" s="443"/>
      <c r="AP10" s="513" t="e">
        <f ca="1">_xll.FIMMÊS(AN10,0)+1</f>
        <v>#NAME?</v>
      </c>
      <c r="AQ10" s="470"/>
      <c r="AR10" s="489" t="e">
        <f ca="1">_xll.FIMMÊS(AP10,0)+1</f>
        <v>#NAME?</v>
      </c>
      <c r="AS10" s="470"/>
      <c r="AT10" s="489" t="e">
        <f ca="1">_xll.FIMMÊS(AR10,0)+1</f>
        <v>#NAME?</v>
      </c>
      <c r="AU10" s="470"/>
      <c r="AV10" s="489" t="e">
        <f ca="1">_xll.FIMMÊS(AT10,0)+1</f>
        <v>#NAME?</v>
      </c>
      <c r="AW10" s="542"/>
      <c r="AX10" s="489" t="e">
        <f ca="1">_xll.FIMMÊS(AV10,0)+1</f>
        <v>#NAME?</v>
      </c>
      <c r="AY10" s="542"/>
      <c r="AZ10" s="489" t="e">
        <f ca="1">_xll.FIMMÊS(AX10,0)+1</f>
        <v>#NAME?</v>
      </c>
      <c r="BA10" s="542"/>
      <c r="BB10" s="489" t="e">
        <f ca="1">_xll.FIMMÊS(AZ10,0)+1</f>
        <v>#NAME?</v>
      </c>
      <c r="BC10" s="542"/>
      <c r="BD10" s="489" t="e">
        <f ca="1">_xll.FIMMÊS(BB10,0)+1</f>
        <v>#NAME?</v>
      </c>
      <c r="BE10" s="542"/>
      <c r="BF10" s="489" t="e">
        <f ca="1">_xll.FIMMÊS(BD10,0)+1</f>
        <v>#NAME?</v>
      </c>
      <c r="BG10" s="542"/>
      <c r="BH10" s="489" t="e">
        <f ca="1">_xll.FIMMÊS(BF10,0)+1</f>
        <v>#NAME?</v>
      </c>
      <c r="BI10" s="542"/>
      <c r="BJ10" s="489" t="e">
        <f ca="1">_xll.FIMMÊS(BH10,0)+1</f>
        <v>#NAME?</v>
      </c>
      <c r="BK10" s="542"/>
      <c r="BL10" s="489" t="e">
        <f ca="1">_xll.FIMMÊS(BJ10,0)+1</f>
        <v>#NAME?</v>
      </c>
      <c r="BM10" s="542"/>
      <c r="BN10" s="489" t="e">
        <f ca="1">_xll.FIMMÊS(BL10,0)+1</f>
        <v>#NAME?</v>
      </c>
      <c r="BO10" s="542"/>
      <c r="BP10" s="489" t="e">
        <f ca="1">_xll.FIMMÊS(BN10,0)+1</f>
        <v>#NAME?</v>
      </c>
      <c r="BQ10" s="542"/>
      <c r="BR10" s="489" t="e">
        <f ca="1">_xll.FIMMÊS(BP10,0)+1</f>
        <v>#NAME?</v>
      </c>
      <c r="BS10" s="542"/>
      <c r="BT10" s="489" t="e">
        <f ca="1">_xll.FIMMÊS(BR10,0)+1</f>
        <v>#NAME?</v>
      </c>
      <c r="BU10" s="542"/>
      <c r="BV10" s="489" t="e">
        <f ca="1">_xll.FIMMÊS(BT10,0)+1</f>
        <v>#NAME?</v>
      </c>
      <c r="BW10" s="542"/>
      <c r="BX10" s="489" t="e">
        <f ca="1">_xll.FIMMÊS(BV10,0)+1</f>
        <v>#NAME?</v>
      </c>
      <c r="BY10" s="542"/>
      <c r="BZ10" s="489" t="e">
        <f ca="1">_xll.FIMMÊS(BX10,0)+1</f>
        <v>#NAME?</v>
      </c>
      <c r="CA10" s="542"/>
      <c r="CB10" s="489" t="e">
        <f ca="1">_xll.FIMMÊS(BZ10,0)+1</f>
        <v>#NAME?</v>
      </c>
      <c r="CC10" s="542"/>
      <c r="CD10" s="489" t="e">
        <f ca="1">_xll.FIMMÊS(CB10,0)+1</f>
        <v>#NAME?</v>
      </c>
      <c r="CE10" s="542"/>
      <c r="CF10" s="489" t="e">
        <f ca="1">_xll.FIMMÊS(CD10,0)+1</f>
        <v>#NAME?</v>
      </c>
      <c r="CG10" s="542"/>
      <c r="CH10" s="489" t="e">
        <f ca="1">_xll.FIMMÊS(CF10,0)+1</f>
        <v>#NAME?</v>
      </c>
      <c r="CI10" s="542"/>
      <c r="CJ10" s="489" t="e">
        <f ca="1">_xll.FIMMÊS(CH10,0)+1</f>
        <v>#NAME?</v>
      </c>
      <c r="CK10" s="542"/>
      <c r="CL10" s="489" t="e">
        <f ca="1">_xll.FIMMÊS(CJ10,0)+1</f>
        <v>#NAME?</v>
      </c>
      <c r="CM10" s="542"/>
      <c r="CN10" s="489" t="e">
        <f ca="1">_xll.FIMMÊS(CL10,0)+1</f>
        <v>#NAME?</v>
      </c>
      <c r="CO10" s="542"/>
      <c r="CP10" s="489" t="e">
        <f ca="1">_xll.FIMMÊS(CN10,0)+1</f>
        <v>#NAME?</v>
      </c>
      <c r="CQ10" s="542"/>
      <c r="CR10" s="489" t="e">
        <f ca="1">_xll.FIMMÊS(CP10,0)+1</f>
        <v>#NAME?</v>
      </c>
      <c r="CS10" s="542"/>
      <c r="CT10" s="489" t="e">
        <f ca="1">_xll.FIMMÊS(CR10,0)+1</f>
        <v>#NAME?</v>
      </c>
      <c r="CU10" s="542"/>
      <c r="CV10" s="489" t="e">
        <f ca="1">_xll.FIMMÊS(CT10,0)+1</f>
        <v>#NAME?</v>
      </c>
      <c r="CW10" s="542"/>
      <c r="CX10" s="489" t="e">
        <f ca="1">_xll.FIMMÊS(CV10,0)+1</f>
        <v>#NAME?</v>
      </c>
      <c r="CY10" s="542"/>
      <c r="CZ10" s="489" t="e">
        <f ca="1">_xll.FIMMÊS(CX10,0)+1</f>
        <v>#NAME?</v>
      </c>
      <c r="DA10" s="542"/>
      <c r="DB10" s="489" t="e">
        <f ca="1">_xll.FIMMÊS(CZ10,0)+1</f>
        <v>#NAME?</v>
      </c>
      <c r="DC10" s="542"/>
      <c r="DD10" s="489" t="e">
        <f ca="1">_xll.FIMMÊS(DB10,0)+1</f>
        <v>#NAME?</v>
      </c>
      <c r="DE10" s="542"/>
      <c r="DF10" s="489" t="e">
        <f ca="1">_xll.FIMMÊS(DD10,0)+1</f>
        <v>#NAME?</v>
      </c>
      <c r="DG10" s="542"/>
      <c r="DH10" s="489" t="e">
        <f ca="1">_xll.FIMMÊS(DF10,0)+1</f>
        <v>#NAME?</v>
      </c>
      <c r="DI10" s="542"/>
      <c r="DJ10" s="489" t="e">
        <f ca="1">_xll.FIMMÊS(DH10,0)+1</f>
        <v>#NAME?</v>
      </c>
      <c r="DK10" s="542"/>
      <c r="DL10" s="489" t="e">
        <f ca="1">_xll.FIMMÊS(DJ10,0)+1</f>
        <v>#NAME?</v>
      </c>
      <c r="DM10" s="542"/>
      <c r="DN10" s="489" t="e">
        <f ca="1">_xll.FIMMÊS(DL10,0)+1</f>
        <v>#NAME?</v>
      </c>
      <c r="DO10" s="542"/>
      <c r="DP10" s="489" t="e">
        <f ca="1">_xll.FIMMÊS(DN10,0)+1</f>
        <v>#NAME?</v>
      </c>
      <c r="DQ10" s="542"/>
    </row>
    <row r="11" spans="1:121" s="331" customFormat="1" ht="14.25" customHeight="1" x14ac:dyDescent="0.2">
      <c r="A11" s="329" t="s">
        <v>102</v>
      </c>
      <c r="B11" s="467">
        <v>0.76</v>
      </c>
      <c r="C11" s="467"/>
      <c r="D11" s="467">
        <v>0.82020000000000004</v>
      </c>
      <c r="E11" s="467"/>
      <c r="F11" s="467">
        <v>0.59360000000000002</v>
      </c>
      <c r="G11" s="467"/>
      <c r="H11" s="467">
        <v>0.66220000000000001</v>
      </c>
      <c r="I11" s="467"/>
      <c r="J11" s="549">
        <v>0.69140000000000001</v>
      </c>
      <c r="K11" s="549"/>
      <c r="L11" s="549">
        <v>0.69110000000000005</v>
      </c>
      <c r="M11" s="550"/>
      <c r="N11" s="467">
        <v>0.89459999999999995</v>
      </c>
      <c r="O11" s="467"/>
      <c r="P11" s="556">
        <v>0.90429999999999999</v>
      </c>
      <c r="Q11" s="556"/>
      <c r="R11" s="557">
        <v>0.61699999999999999</v>
      </c>
      <c r="S11" s="467"/>
      <c r="T11" s="549">
        <v>0.51180000000000003</v>
      </c>
      <c r="U11" s="550"/>
      <c r="V11" s="467">
        <v>0.5272</v>
      </c>
      <c r="W11" s="467"/>
      <c r="X11" s="549">
        <v>0.77849999999999997</v>
      </c>
      <c r="Y11" s="558"/>
      <c r="Z11" s="549">
        <v>0.90600000000000003</v>
      </c>
      <c r="AA11" s="550"/>
      <c r="AB11" s="549">
        <v>0.85829999999999995</v>
      </c>
      <c r="AC11" s="550"/>
      <c r="AD11" s="549">
        <v>0.87760000000000005</v>
      </c>
      <c r="AE11" s="550"/>
      <c r="AF11" s="549">
        <v>0.88670000000000004</v>
      </c>
      <c r="AG11" s="550"/>
      <c r="AH11" s="559">
        <v>0.87429999999999997</v>
      </c>
      <c r="AI11" s="560"/>
      <c r="AJ11" s="549">
        <v>0.90329999999999999</v>
      </c>
      <c r="AK11" s="558"/>
      <c r="AL11" s="549">
        <v>0.91610000000000003</v>
      </c>
      <c r="AM11" s="550"/>
      <c r="AN11" s="579">
        <v>0.85350000000000004</v>
      </c>
      <c r="AO11" s="580"/>
      <c r="AP11" s="549">
        <v>0.88770000000000004</v>
      </c>
      <c r="AQ11" s="550"/>
      <c r="AR11" s="549">
        <v>0.89190000000000003</v>
      </c>
      <c r="AS11" s="550"/>
      <c r="AT11" s="549">
        <v>0.86719999999999997</v>
      </c>
      <c r="AU11" s="550"/>
      <c r="AV11" s="549">
        <v>0.94099999999999995</v>
      </c>
      <c r="AW11" s="550"/>
      <c r="AX11" s="549">
        <v>0.97099999999999997</v>
      </c>
      <c r="AY11" s="550"/>
      <c r="AZ11" s="549">
        <v>0.97399999999999998</v>
      </c>
      <c r="BA11" s="550"/>
      <c r="BB11" s="549">
        <v>0.97399999999999998</v>
      </c>
      <c r="BC11" s="550"/>
      <c r="BD11" s="549">
        <v>0.98399999999999999</v>
      </c>
      <c r="BE11" s="550"/>
      <c r="BF11" s="549">
        <v>0.97799999999999998</v>
      </c>
      <c r="BG11" s="550"/>
      <c r="BH11" s="549">
        <v>0.97299999999999998</v>
      </c>
      <c r="BI11" s="550"/>
      <c r="BJ11" s="549">
        <v>0.98599999999999999</v>
      </c>
      <c r="BK11" s="550"/>
      <c r="BL11" s="554">
        <v>0.98199999999999998</v>
      </c>
      <c r="BM11" s="555"/>
      <c r="BN11" s="549">
        <v>0.98899999999999999</v>
      </c>
      <c r="BO11" s="550"/>
      <c r="BP11" s="549">
        <v>0.98</v>
      </c>
      <c r="BQ11" s="550"/>
      <c r="BR11" s="549">
        <v>1</v>
      </c>
      <c r="BS11" s="550"/>
      <c r="BT11" s="549">
        <v>0.95089999999999997</v>
      </c>
      <c r="BU11" s="444"/>
      <c r="BV11" s="549">
        <v>0.9839</v>
      </c>
      <c r="BW11" s="444"/>
      <c r="BX11" s="549">
        <v>0.98960000000000004</v>
      </c>
      <c r="BY11" s="444"/>
      <c r="BZ11" s="549">
        <v>0.9879</v>
      </c>
      <c r="CA11" s="444"/>
      <c r="CB11" s="549">
        <v>0.97360000000000002</v>
      </c>
      <c r="CC11" s="444"/>
      <c r="CD11" s="549"/>
      <c r="CE11" s="550"/>
      <c r="CF11" s="549"/>
      <c r="CG11" s="550"/>
      <c r="CH11" s="549"/>
      <c r="CI11" s="550"/>
      <c r="CJ11" s="549"/>
      <c r="CK11" s="550"/>
      <c r="CL11" s="549"/>
      <c r="CM11" s="550"/>
      <c r="CN11" s="549"/>
      <c r="CO11" s="550"/>
      <c r="CP11" s="549"/>
      <c r="CQ11" s="550"/>
      <c r="CR11" s="549"/>
      <c r="CS11" s="550"/>
      <c r="CT11" s="549"/>
      <c r="CU11" s="550"/>
      <c r="CV11" s="549"/>
      <c r="CW11" s="550"/>
      <c r="CX11" s="549"/>
      <c r="CY11" s="550"/>
      <c r="CZ11" s="549"/>
      <c r="DA11" s="550"/>
      <c r="DB11" s="549"/>
      <c r="DC11" s="550"/>
      <c r="DD11" s="549"/>
      <c r="DE11" s="550"/>
      <c r="DF11" s="549"/>
      <c r="DG11" s="550"/>
      <c r="DH11" s="549"/>
      <c r="DI11" s="550"/>
      <c r="DJ11" s="549"/>
      <c r="DK11" s="550"/>
      <c r="DL11" s="549"/>
      <c r="DM11" s="550"/>
      <c r="DN11" s="549"/>
      <c r="DO11" s="550"/>
      <c r="DP11" s="549"/>
      <c r="DQ11" s="550"/>
    </row>
    <row r="12" spans="1:121" s="331" customFormat="1" ht="14.25" x14ac:dyDescent="0.2">
      <c r="A12" s="329" t="s">
        <v>252</v>
      </c>
      <c r="B12" s="467">
        <v>0.95</v>
      </c>
      <c r="C12" s="467"/>
      <c r="D12" s="467">
        <v>0.7742</v>
      </c>
      <c r="E12" s="467"/>
      <c r="F12" s="467">
        <v>0.75860000000000005</v>
      </c>
      <c r="G12" s="467"/>
      <c r="H12" s="467">
        <v>0.84389999999999998</v>
      </c>
      <c r="I12" s="467"/>
      <c r="J12" s="549">
        <v>0.71230000000000004</v>
      </c>
      <c r="K12" s="549"/>
      <c r="L12" s="549">
        <v>0.73209999999999997</v>
      </c>
      <c r="M12" s="550"/>
      <c r="N12" s="467">
        <v>0.80859999999999999</v>
      </c>
      <c r="O12" s="467"/>
      <c r="P12" s="556">
        <v>0.86240000000000006</v>
      </c>
      <c r="Q12" s="556"/>
      <c r="R12" s="557">
        <v>0.90439999999999998</v>
      </c>
      <c r="S12" s="467"/>
      <c r="T12" s="549">
        <v>0.81820000000000004</v>
      </c>
      <c r="U12" s="550"/>
      <c r="V12" s="467">
        <v>0.81830000000000003</v>
      </c>
      <c r="W12" s="467"/>
      <c r="X12" s="549">
        <v>0.8962</v>
      </c>
      <c r="Y12" s="558"/>
      <c r="Z12" s="549">
        <v>0.91790000000000005</v>
      </c>
      <c r="AA12" s="550"/>
      <c r="AB12" s="549">
        <v>0.87429999999999997</v>
      </c>
      <c r="AC12" s="550"/>
      <c r="AD12" s="549">
        <v>0.88429999999999997</v>
      </c>
      <c r="AE12" s="550"/>
      <c r="AF12" s="549">
        <v>0.85550000000000004</v>
      </c>
      <c r="AG12" s="550"/>
      <c r="AH12" s="559">
        <v>0.878</v>
      </c>
      <c r="AI12" s="560"/>
      <c r="AJ12" s="549">
        <v>0.87250000000000005</v>
      </c>
      <c r="AK12" s="558"/>
      <c r="AL12" s="549">
        <v>0.89459999999999995</v>
      </c>
      <c r="AM12" s="550"/>
      <c r="AN12" s="549">
        <v>0.92400000000000004</v>
      </c>
      <c r="AO12" s="550"/>
      <c r="AP12" s="549">
        <v>0.85109999999999997</v>
      </c>
      <c r="AQ12" s="550"/>
      <c r="AR12" s="549">
        <v>0.94079999999999997</v>
      </c>
      <c r="AS12" s="550"/>
      <c r="AT12" s="549">
        <v>0.92879999999999996</v>
      </c>
      <c r="AU12" s="550"/>
      <c r="AV12" s="549">
        <v>0.96899999999999997</v>
      </c>
      <c r="AW12" s="550"/>
      <c r="AX12" s="549">
        <v>0.96599999999999997</v>
      </c>
      <c r="AY12" s="550"/>
      <c r="AZ12" s="549">
        <v>0.93899999999999995</v>
      </c>
      <c r="BA12" s="550"/>
      <c r="BB12" s="549">
        <v>0.94099999999999995</v>
      </c>
      <c r="BC12" s="550"/>
      <c r="BD12" s="549">
        <v>0.92</v>
      </c>
      <c r="BE12" s="550"/>
      <c r="BF12" s="549">
        <v>0.96799999999999997</v>
      </c>
      <c r="BG12" s="550"/>
      <c r="BH12" s="549">
        <v>0.99</v>
      </c>
      <c r="BI12" s="550"/>
      <c r="BJ12" s="549">
        <v>0.97</v>
      </c>
      <c r="BK12" s="550"/>
      <c r="BL12" s="554">
        <v>0.99299999999999999</v>
      </c>
      <c r="BM12" s="555"/>
      <c r="BN12" s="549">
        <v>0.99199999999999999</v>
      </c>
      <c r="BO12" s="550"/>
      <c r="BP12" s="549">
        <v>0.98</v>
      </c>
      <c r="BQ12" s="550"/>
      <c r="BR12" s="549">
        <v>0.99809999999999999</v>
      </c>
      <c r="BS12" s="550"/>
      <c r="BT12" s="549">
        <v>0.97989999999999999</v>
      </c>
      <c r="BU12" s="444"/>
      <c r="BV12" s="549">
        <v>0.98350000000000004</v>
      </c>
      <c r="BW12" s="444"/>
      <c r="BX12" s="549">
        <v>0.96789999999999998</v>
      </c>
      <c r="BY12" s="444"/>
      <c r="BZ12" s="549">
        <v>0.98419999999999996</v>
      </c>
      <c r="CA12" s="444"/>
      <c r="CB12" s="549">
        <v>0.98560000000000003</v>
      </c>
      <c r="CC12" s="444"/>
      <c r="CD12" s="549"/>
      <c r="CE12" s="550"/>
      <c r="CF12" s="549"/>
      <c r="CG12" s="550"/>
      <c r="CH12" s="549"/>
      <c r="CI12" s="550"/>
      <c r="CJ12" s="549"/>
      <c r="CK12" s="550"/>
      <c r="CL12" s="549"/>
      <c r="CM12" s="550"/>
      <c r="CN12" s="549"/>
      <c r="CO12" s="550"/>
      <c r="CP12" s="549"/>
      <c r="CQ12" s="550"/>
      <c r="CR12" s="549"/>
      <c r="CS12" s="550"/>
      <c r="CT12" s="549"/>
      <c r="CU12" s="550"/>
      <c r="CV12" s="549"/>
      <c r="CW12" s="550"/>
      <c r="CX12" s="549"/>
      <c r="CY12" s="550"/>
      <c r="CZ12" s="549"/>
      <c r="DA12" s="550"/>
      <c r="DB12" s="549"/>
      <c r="DC12" s="550"/>
      <c r="DD12" s="549"/>
      <c r="DE12" s="550"/>
      <c r="DF12" s="549"/>
      <c r="DG12" s="550"/>
      <c r="DH12" s="549"/>
      <c r="DI12" s="550"/>
      <c r="DJ12" s="549"/>
      <c r="DK12" s="550"/>
      <c r="DL12" s="549"/>
      <c r="DM12" s="550"/>
      <c r="DN12" s="549"/>
      <c r="DO12" s="550"/>
      <c r="DP12" s="549"/>
      <c r="DQ12" s="550"/>
    </row>
    <row r="13" spans="1:121" s="331" customFormat="1" ht="14.25" x14ac:dyDescent="0.2">
      <c r="A13" s="329" t="s">
        <v>253</v>
      </c>
      <c r="B13" s="467">
        <v>0</v>
      </c>
      <c r="C13" s="467"/>
      <c r="D13" s="467">
        <v>0</v>
      </c>
      <c r="E13" s="467"/>
      <c r="F13" s="467" t="s">
        <v>254</v>
      </c>
      <c r="G13" s="467"/>
      <c r="H13" s="467" t="s">
        <v>254</v>
      </c>
      <c r="I13" s="467"/>
      <c r="J13" s="577" t="s">
        <v>254</v>
      </c>
      <c r="K13" s="577"/>
      <c r="L13" s="549">
        <v>0</v>
      </c>
      <c r="M13" s="550"/>
      <c r="N13" s="467">
        <v>4.3200000000000002E-2</v>
      </c>
      <c r="O13" s="467"/>
      <c r="P13" s="556">
        <v>0.28420000000000001</v>
      </c>
      <c r="Q13" s="556"/>
      <c r="R13" s="557">
        <v>0.25080000000000002</v>
      </c>
      <c r="S13" s="467"/>
      <c r="T13" s="549">
        <v>0.33789999999999998</v>
      </c>
      <c r="U13" s="550"/>
      <c r="V13" s="467">
        <v>0.43330000000000002</v>
      </c>
      <c r="W13" s="467"/>
      <c r="X13" s="549">
        <v>0.73580000000000001</v>
      </c>
      <c r="Y13" s="558"/>
      <c r="Z13" s="549">
        <v>0.86939999999999995</v>
      </c>
      <c r="AA13" s="550"/>
      <c r="AB13" s="549">
        <v>0.74660000000000004</v>
      </c>
      <c r="AC13" s="550"/>
      <c r="AD13" s="549">
        <v>0.79569999999999996</v>
      </c>
      <c r="AE13" s="550"/>
      <c r="AF13" s="549">
        <v>0.86509999999999998</v>
      </c>
      <c r="AG13" s="550"/>
      <c r="AH13" s="559">
        <v>0.84950000000000003</v>
      </c>
      <c r="AI13" s="560"/>
      <c r="AJ13" s="549">
        <v>0.87619999999999998</v>
      </c>
      <c r="AK13" s="558"/>
      <c r="AL13" s="549">
        <v>0.89090000000000003</v>
      </c>
      <c r="AM13" s="550"/>
      <c r="AN13" s="549">
        <v>0.88170000000000004</v>
      </c>
      <c r="AO13" s="550"/>
      <c r="AP13" s="549">
        <v>0.84599999999999997</v>
      </c>
      <c r="AQ13" s="550"/>
      <c r="AR13" s="549">
        <v>0.91549999999999998</v>
      </c>
      <c r="AS13" s="550"/>
      <c r="AT13" s="549">
        <v>0.84760000000000002</v>
      </c>
      <c r="AU13" s="550"/>
      <c r="AV13" s="549">
        <v>0.874</v>
      </c>
      <c r="AW13" s="550"/>
      <c r="AX13" s="549">
        <v>0.96299999999999997</v>
      </c>
      <c r="AY13" s="550"/>
      <c r="AZ13" s="549">
        <v>0.91600000000000004</v>
      </c>
      <c r="BA13" s="550"/>
      <c r="BB13" s="549">
        <v>0.92600000000000005</v>
      </c>
      <c r="BC13" s="550"/>
      <c r="BD13" s="549">
        <v>0.91300000000000003</v>
      </c>
      <c r="BE13" s="550"/>
      <c r="BF13" s="549">
        <v>0.92500000000000004</v>
      </c>
      <c r="BG13" s="550"/>
      <c r="BH13" s="549">
        <v>0.92500000000000004</v>
      </c>
      <c r="BI13" s="550"/>
      <c r="BJ13" s="549">
        <v>0.92</v>
      </c>
      <c r="BK13" s="550"/>
      <c r="BL13" s="554">
        <v>0.95099999999999996</v>
      </c>
      <c r="BM13" s="555"/>
      <c r="BN13" s="549">
        <v>0.93</v>
      </c>
      <c r="BO13" s="550"/>
      <c r="BP13" s="549">
        <v>0.97</v>
      </c>
      <c r="BQ13" s="550"/>
      <c r="BR13" s="549">
        <v>0.80769999999999997</v>
      </c>
      <c r="BS13" s="550"/>
      <c r="BT13" s="549">
        <v>0.85589999999999999</v>
      </c>
      <c r="BU13" s="444"/>
      <c r="BV13" s="549">
        <v>0.90649999999999997</v>
      </c>
      <c r="BW13" s="444"/>
      <c r="BX13" s="549">
        <v>0.93100000000000005</v>
      </c>
      <c r="BY13" s="444"/>
      <c r="BZ13" s="549">
        <v>0.95050000000000001</v>
      </c>
      <c r="CA13" s="444"/>
      <c r="CB13" s="549">
        <v>0.9022</v>
      </c>
      <c r="CC13" s="444"/>
      <c r="CD13" s="549"/>
      <c r="CE13" s="550"/>
      <c r="CF13" s="549"/>
      <c r="CG13" s="550"/>
      <c r="CH13" s="549"/>
      <c r="CI13" s="550"/>
      <c r="CJ13" s="549"/>
      <c r="CK13" s="550"/>
      <c r="CL13" s="549"/>
      <c r="CM13" s="550"/>
      <c r="CN13" s="549"/>
      <c r="CO13" s="550"/>
      <c r="CP13" s="549"/>
      <c r="CQ13" s="550"/>
      <c r="CR13" s="549"/>
      <c r="CS13" s="550"/>
      <c r="CT13" s="549"/>
      <c r="CU13" s="550"/>
      <c r="CV13" s="549"/>
      <c r="CW13" s="550"/>
      <c r="CX13" s="549"/>
      <c r="CY13" s="550"/>
      <c r="CZ13" s="549"/>
      <c r="DA13" s="550"/>
      <c r="DB13" s="549"/>
      <c r="DC13" s="550"/>
      <c r="DD13" s="549"/>
      <c r="DE13" s="550"/>
      <c r="DF13" s="549"/>
      <c r="DG13" s="550"/>
      <c r="DH13" s="549"/>
      <c r="DI13" s="550"/>
      <c r="DJ13" s="549"/>
      <c r="DK13" s="550"/>
      <c r="DL13" s="549"/>
      <c r="DM13" s="550"/>
      <c r="DN13" s="549"/>
      <c r="DO13" s="550"/>
      <c r="DP13" s="549"/>
      <c r="DQ13" s="550"/>
    </row>
    <row r="14" spans="1:121" s="331" customFormat="1" ht="14.25" x14ac:dyDescent="0.2">
      <c r="A14" s="329" t="s">
        <v>255</v>
      </c>
      <c r="B14" s="467">
        <v>0</v>
      </c>
      <c r="C14" s="467"/>
      <c r="D14" s="467">
        <v>0</v>
      </c>
      <c r="E14" s="467"/>
      <c r="F14" s="467" t="s">
        <v>254</v>
      </c>
      <c r="G14" s="467"/>
      <c r="H14" s="467" t="s">
        <v>254</v>
      </c>
      <c r="I14" s="467"/>
      <c r="J14" s="549">
        <v>0.1797</v>
      </c>
      <c r="K14" s="549"/>
      <c r="L14" s="549">
        <v>0.25779999999999997</v>
      </c>
      <c r="M14" s="550"/>
      <c r="N14" s="467">
        <v>0.26019999999999999</v>
      </c>
      <c r="O14" s="467"/>
      <c r="P14" s="578">
        <v>0.34520000000000001</v>
      </c>
      <c r="Q14" s="578"/>
      <c r="R14" s="557">
        <v>0.26329999999999998</v>
      </c>
      <c r="S14" s="467"/>
      <c r="T14" s="549">
        <v>0.29249999999999998</v>
      </c>
      <c r="U14" s="550"/>
      <c r="V14" s="467">
        <v>0.34670000000000001</v>
      </c>
      <c r="W14" s="467"/>
      <c r="X14" s="549">
        <v>0.50109999999999999</v>
      </c>
      <c r="Y14" s="558"/>
      <c r="Z14" s="549">
        <v>0.60540000000000005</v>
      </c>
      <c r="AA14" s="550"/>
      <c r="AB14" s="549">
        <v>0.64400000000000002</v>
      </c>
      <c r="AC14" s="550"/>
      <c r="AD14" s="549">
        <v>0.56669999999999998</v>
      </c>
      <c r="AE14" s="550"/>
      <c r="AF14" s="549">
        <v>0.6633</v>
      </c>
      <c r="AG14" s="550"/>
      <c r="AH14" s="559">
        <v>0.63119999999999998</v>
      </c>
      <c r="AI14" s="560"/>
      <c r="AJ14" s="549">
        <v>0.56440000000000001</v>
      </c>
      <c r="AK14" s="558"/>
      <c r="AL14" s="549">
        <v>0.63439999999999996</v>
      </c>
      <c r="AM14" s="550"/>
      <c r="AN14" s="549">
        <v>0.79779999999999995</v>
      </c>
      <c r="AO14" s="550"/>
      <c r="AP14" s="549">
        <v>0.74329999999999996</v>
      </c>
      <c r="AQ14" s="550"/>
      <c r="AR14" s="549">
        <v>0.75700000000000001</v>
      </c>
      <c r="AS14" s="550"/>
      <c r="AT14" s="549">
        <v>0.85219999999999996</v>
      </c>
      <c r="AU14" s="550"/>
      <c r="AV14" s="549">
        <v>0.745</v>
      </c>
      <c r="AW14" s="550"/>
      <c r="AX14" s="549">
        <v>0.81599999999999995</v>
      </c>
      <c r="AY14" s="550"/>
      <c r="AZ14" s="549">
        <v>0.82199999999999995</v>
      </c>
      <c r="BA14" s="550"/>
      <c r="BB14" s="549">
        <v>0.70799999999999996</v>
      </c>
      <c r="BC14" s="550"/>
      <c r="BD14" s="549">
        <v>0.753</v>
      </c>
      <c r="BE14" s="550"/>
      <c r="BF14" s="549">
        <v>0.83899999999999997</v>
      </c>
      <c r="BG14" s="550"/>
      <c r="BH14" s="549">
        <v>0.754</v>
      </c>
      <c r="BI14" s="550"/>
      <c r="BJ14" s="549">
        <v>0.72699999999999998</v>
      </c>
      <c r="BK14" s="550"/>
      <c r="BL14" s="554">
        <v>0.89800000000000002</v>
      </c>
      <c r="BM14" s="555"/>
      <c r="BN14" s="549">
        <v>0.88400000000000001</v>
      </c>
      <c r="BO14" s="550"/>
      <c r="BP14" s="549">
        <v>0.82</v>
      </c>
      <c r="BQ14" s="550"/>
      <c r="BR14" s="549">
        <v>0.83440000000000003</v>
      </c>
      <c r="BS14" s="550"/>
      <c r="BT14" s="549">
        <v>0.86129999999999995</v>
      </c>
      <c r="BU14" s="444"/>
      <c r="BV14" s="549">
        <v>0.78920000000000001</v>
      </c>
      <c r="BW14" s="444"/>
      <c r="BX14" s="549">
        <v>0.9214</v>
      </c>
      <c r="BY14" s="444"/>
      <c r="BZ14" s="549">
        <v>0.94410000000000005</v>
      </c>
      <c r="CA14" s="444"/>
      <c r="CB14" s="549">
        <v>0.86670000000000003</v>
      </c>
      <c r="CC14" s="444"/>
      <c r="CD14" s="549"/>
      <c r="CE14" s="550"/>
      <c r="CF14" s="549"/>
      <c r="CG14" s="550"/>
      <c r="CH14" s="549"/>
      <c r="CI14" s="550"/>
      <c r="CJ14" s="549"/>
      <c r="CK14" s="550"/>
      <c r="CL14" s="549"/>
      <c r="CM14" s="550"/>
      <c r="CN14" s="549"/>
      <c r="CO14" s="550"/>
      <c r="CP14" s="549"/>
      <c r="CQ14" s="550"/>
      <c r="CR14" s="549"/>
      <c r="CS14" s="550"/>
      <c r="CT14" s="549"/>
      <c r="CU14" s="550"/>
      <c r="CV14" s="549"/>
      <c r="CW14" s="550"/>
      <c r="CX14" s="549"/>
      <c r="CY14" s="550"/>
      <c r="CZ14" s="549"/>
      <c r="DA14" s="550"/>
      <c r="DB14" s="549"/>
      <c r="DC14" s="550"/>
      <c r="DD14" s="549"/>
      <c r="DE14" s="550"/>
      <c r="DF14" s="549"/>
      <c r="DG14" s="550"/>
      <c r="DH14" s="549"/>
      <c r="DI14" s="550"/>
      <c r="DJ14" s="549"/>
      <c r="DK14" s="550"/>
      <c r="DL14" s="549"/>
      <c r="DM14" s="550"/>
      <c r="DN14" s="549"/>
      <c r="DO14" s="550"/>
      <c r="DP14" s="549"/>
      <c r="DQ14" s="550"/>
    </row>
    <row r="15" spans="1:121" s="331" customFormat="1" ht="14.25" x14ac:dyDescent="0.2">
      <c r="A15" s="329" t="s">
        <v>256</v>
      </c>
      <c r="B15" s="467">
        <v>0.13550000000000001</v>
      </c>
      <c r="C15" s="467"/>
      <c r="D15" s="467">
        <v>0.33929999999999999</v>
      </c>
      <c r="E15" s="467"/>
      <c r="F15" s="467">
        <v>0.66290000000000004</v>
      </c>
      <c r="G15" s="467"/>
      <c r="H15" s="467">
        <v>0.40329999999999999</v>
      </c>
      <c r="I15" s="467"/>
      <c r="J15" s="549">
        <v>0.59419999999999995</v>
      </c>
      <c r="K15" s="549"/>
      <c r="L15" s="549">
        <v>0.57830000000000004</v>
      </c>
      <c r="M15" s="550"/>
      <c r="N15" s="467">
        <v>0.20849999999999999</v>
      </c>
      <c r="O15" s="467"/>
      <c r="P15" s="556">
        <v>0.1452</v>
      </c>
      <c r="Q15" s="556"/>
      <c r="R15" s="557">
        <v>0.32740000000000002</v>
      </c>
      <c r="S15" s="467"/>
      <c r="T15" s="549">
        <v>0.31680000000000003</v>
      </c>
      <c r="U15" s="550"/>
      <c r="V15" s="467">
        <v>0.22020000000000001</v>
      </c>
      <c r="W15" s="467"/>
      <c r="X15" s="549">
        <v>0.2039</v>
      </c>
      <c r="Y15" s="558"/>
      <c r="Z15" s="549">
        <v>0.22700000000000001</v>
      </c>
      <c r="AA15" s="550"/>
      <c r="AB15" s="549">
        <v>0.43230000000000002</v>
      </c>
      <c r="AC15" s="550"/>
      <c r="AD15" s="549">
        <v>0.72699999999999998</v>
      </c>
      <c r="AE15" s="550"/>
      <c r="AF15" s="549">
        <v>0.4667</v>
      </c>
      <c r="AG15" s="550"/>
      <c r="AH15" s="559">
        <v>0.4551</v>
      </c>
      <c r="AI15" s="560"/>
      <c r="AJ15" s="549">
        <v>0.43099999999999999</v>
      </c>
      <c r="AK15" s="558"/>
      <c r="AL15" s="549">
        <v>0.38250000000000001</v>
      </c>
      <c r="AM15" s="550"/>
      <c r="AN15" s="549">
        <v>0.37669999999999998</v>
      </c>
      <c r="AO15" s="550"/>
      <c r="AP15" s="549">
        <v>0.4798</v>
      </c>
      <c r="AQ15" s="550"/>
      <c r="AR15" s="549">
        <v>0.58989999999999998</v>
      </c>
      <c r="AS15" s="550"/>
      <c r="AT15" s="549">
        <v>0.62619999999999998</v>
      </c>
      <c r="AU15" s="550"/>
      <c r="AV15" s="549">
        <v>0.66900000000000004</v>
      </c>
      <c r="AW15" s="550"/>
      <c r="AX15" s="549">
        <v>0.64300000000000002</v>
      </c>
      <c r="AY15" s="550"/>
      <c r="AZ15" s="549">
        <v>0.79400000000000004</v>
      </c>
      <c r="BA15" s="550"/>
      <c r="BB15" s="549">
        <v>0.85599999999999998</v>
      </c>
      <c r="BC15" s="550"/>
      <c r="BD15" s="549">
        <v>0.94499999999999995</v>
      </c>
      <c r="BE15" s="550"/>
      <c r="BF15" s="549">
        <v>0.83299999999999996</v>
      </c>
      <c r="BG15" s="550"/>
      <c r="BH15" s="549">
        <v>0.78100000000000003</v>
      </c>
      <c r="BI15" s="550"/>
      <c r="BJ15" s="549">
        <v>0.67500000000000004</v>
      </c>
      <c r="BK15" s="550"/>
      <c r="BL15" s="554">
        <v>0.71499999999999997</v>
      </c>
      <c r="BM15" s="555"/>
      <c r="BN15" s="549">
        <v>0.81899999999999995</v>
      </c>
      <c r="BO15" s="550"/>
      <c r="BP15" s="549">
        <v>0.79</v>
      </c>
      <c r="BQ15" s="550"/>
      <c r="BR15" s="549">
        <v>0.93049999999999999</v>
      </c>
      <c r="BS15" s="550"/>
      <c r="BT15" s="549">
        <v>0.93010000000000004</v>
      </c>
      <c r="BU15" s="444"/>
      <c r="BV15" s="549">
        <v>0.87370000000000003</v>
      </c>
      <c r="BW15" s="444"/>
      <c r="BX15" s="549">
        <v>0.89880000000000004</v>
      </c>
      <c r="BY15" s="444"/>
      <c r="BZ15" s="549">
        <v>0.871</v>
      </c>
      <c r="CA15" s="444"/>
      <c r="CB15" s="549">
        <v>0.82220000000000004</v>
      </c>
      <c r="CC15" s="444"/>
      <c r="CD15" s="549"/>
      <c r="CE15" s="550"/>
      <c r="CF15" s="549"/>
      <c r="CG15" s="550"/>
      <c r="CH15" s="549"/>
      <c r="CI15" s="550"/>
      <c r="CJ15" s="549"/>
      <c r="CK15" s="550"/>
      <c r="CL15" s="549"/>
      <c r="CM15" s="550"/>
      <c r="CN15" s="549"/>
      <c r="CO15" s="550"/>
      <c r="CP15" s="549"/>
      <c r="CQ15" s="550"/>
      <c r="CR15" s="549"/>
      <c r="CS15" s="550"/>
      <c r="CT15" s="549"/>
      <c r="CU15" s="550"/>
      <c r="CV15" s="549"/>
      <c r="CW15" s="550"/>
      <c r="CX15" s="549"/>
      <c r="CY15" s="550"/>
      <c r="CZ15" s="549"/>
      <c r="DA15" s="550"/>
      <c r="DB15" s="549"/>
      <c r="DC15" s="550"/>
      <c r="DD15" s="549"/>
      <c r="DE15" s="550"/>
      <c r="DF15" s="549"/>
      <c r="DG15" s="550"/>
      <c r="DH15" s="549"/>
      <c r="DI15" s="550"/>
      <c r="DJ15" s="549"/>
      <c r="DK15" s="550"/>
      <c r="DL15" s="549"/>
      <c r="DM15" s="550"/>
      <c r="DN15" s="549"/>
      <c r="DO15" s="550"/>
      <c r="DP15" s="549"/>
      <c r="DQ15" s="550"/>
    </row>
    <row r="16" spans="1:121" s="331" customFormat="1" ht="14.25" x14ac:dyDescent="0.2">
      <c r="A16" s="329" t="s">
        <v>19</v>
      </c>
      <c r="B16" s="467">
        <v>0.33500000000000002</v>
      </c>
      <c r="C16" s="467"/>
      <c r="D16" s="467">
        <v>0.7913</v>
      </c>
      <c r="E16" s="467"/>
      <c r="F16" s="467">
        <v>0.90680000000000005</v>
      </c>
      <c r="G16" s="467"/>
      <c r="H16" s="467">
        <v>0.88890000000000002</v>
      </c>
      <c r="I16" s="467"/>
      <c r="J16" s="549">
        <v>0.73839999999999995</v>
      </c>
      <c r="K16" s="549"/>
      <c r="L16" s="549">
        <v>0.54810000000000003</v>
      </c>
      <c r="M16" s="550"/>
      <c r="N16" s="467">
        <v>0.50539999999999996</v>
      </c>
      <c r="O16" s="467"/>
      <c r="P16" s="556">
        <v>0.48749999999999999</v>
      </c>
      <c r="Q16" s="556"/>
      <c r="R16" s="557">
        <v>0.47410000000000002</v>
      </c>
      <c r="S16" s="467"/>
      <c r="T16" s="549">
        <v>0.60219999999999996</v>
      </c>
      <c r="U16" s="550"/>
      <c r="V16" s="467">
        <v>0.54069999999999996</v>
      </c>
      <c r="W16" s="467"/>
      <c r="X16" s="549">
        <v>0.7742</v>
      </c>
      <c r="Y16" s="558"/>
      <c r="Z16" s="549">
        <v>0.84230000000000005</v>
      </c>
      <c r="AA16" s="550"/>
      <c r="AB16" s="549">
        <v>0.84919999999999995</v>
      </c>
      <c r="AC16" s="550"/>
      <c r="AD16" s="549">
        <v>0.71330000000000005</v>
      </c>
      <c r="AE16" s="550"/>
      <c r="AF16" s="549">
        <v>0.94069999999999998</v>
      </c>
      <c r="AG16" s="550"/>
      <c r="AH16" s="559">
        <v>0.9032</v>
      </c>
      <c r="AI16" s="560"/>
      <c r="AJ16" s="549">
        <v>0.86670000000000003</v>
      </c>
      <c r="AK16" s="558"/>
      <c r="AL16" s="549">
        <v>0.8387</v>
      </c>
      <c r="AM16" s="550"/>
      <c r="AN16" s="549">
        <v>0.91759999999999997</v>
      </c>
      <c r="AO16" s="550"/>
      <c r="AP16" s="549">
        <v>0.86670000000000003</v>
      </c>
      <c r="AQ16" s="550"/>
      <c r="AR16" s="549">
        <v>0.86019999999999996</v>
      </c>
      <c r="AS16" s="550"/>
      <c r="AT16" s="549">
        <v>0.83699999999999997</v>
      </c>
      <c r="AU16" s="550"/>
      <c r="AV16" s="549">
        <v>0.85299999999999998</v>
      </c>
      <c r="AW16" s="550"/>
      <c r="AX16" s="549">
        <v>0.97499999999999998</v>
      </c>
      <c r="AY16" s="550"/>
      <c r="AZ16" s="549">
        <v>0.97299999999999998</v>
      </c>
      <c r="BA16" s="550"/>
      <c r="BB16" s="549">
        <v>0.91800000000000004</v>
      </c>
      <c r="BC16" s="550"/>
      <c r="BD16" s="549">
        <v>0.93700000000000006</v>
      </c>
      <c r="BE16" s="550"/>
      <c r="BF16" s="549">
        <v>0.92800000000000005</v>
      </c>
      <c r="BG16" s="550"/>
      <c r="BH16" s="549">
        <v>0.94099999999999995</v>
      </c>
      <c r="BI16" s="550"/>
      <c r="BJ16" s="549">
        <v>0.80300000000000005</v>
      </c>
      <c r="BK16" s="550"/>
      <c r="BL16" s="554">
        <v>0.79200000000000004</v>
      </c>
      <c r="BM16" s="555"/>
      <c r="BN16" s="549">
        <v>0.874</v>
      </c>
      <c r="BO16" s="550"/>
      <c r="BP16" s="549">
        <v>0.84</v>
      </c>
      <c r="BQ16" s="550"/>
      <c r="BR16" s="549">
        <v>0.58330000000000004</v>
      </c>
      <c r="BS16" s="550"/>
      <c r="BT16" s="549">
        <v>0.68010000000000004</v>
      </c>
      <c r="BU16" s="444"/>
      <c r="BV16" s="549">
        <v>0.60219999999999996</v>
      </c>
      <c r="BW16" s="444"/>
      <c r="BX16" s="549">
        <v>0.49109999999999998</v>
      </c>
      <c r="BY16" s="444"/>
      <c r="BZ16" s="549">
        <v>0.56720000000000004</v>
      </c>
      <c r="CA16" s="444"/>
      <c r="CB16" s="549">
        <v>0.4667</v>
      </c>
      <c r="CC16" s="444"/>
      <c r="CD16" s="549"/>
      <c r="CE16" s="550"/>
      <c r="CF16" s="549"/>
      <c r="CG16" s="550"/>
      <c r="CH16" s="549"/>
      <c r="CI16" s="550"/>
      <c r="CJ16" s="549"/>
      <c r="CK16" s="550"/>
      <c r="CL16" s="549"/>
      <c r="CM16" s="550"/>
      <c r="CN16" s="549"/>
      <c r="CO16" s="550"/>
      <c r="CP16" s="549"/>
      <c r="CQ16" s="550"/>
      <c r="CR16" s="549"/>
      <c r="CS16" s="550"/>
      <c r="CT16" s="549"/>
      <c r="CU16" s="550"/>
      <c r="CV16" s="549"/>
      <c r="CW16" s="550"/>
      <c r="CX16" s="549"/>
      <c r="CY16" s="550"/>
      <c r="CZ16" s="549"/>
      <c r="DA16" s="550"/>
      <c r="DB16" s="549"/>
      <c r="DC16" s="550"/>
      <c r="DD16" s="549"/>
      <c r="DE16" s="550"/>
      <c r="DF16" s="549"/>
      <c r="DG16" s="550"/>
      <c r="DH16" s="549"/>
      <c r="DI16" s="550"/>
      <c r="DJ16" s="549"/>
      <c r="DK16" s="550"/>
      <c r="DL16" s="549"/>
      <c r="DM16" s="550"/>
      <c r="DN16" s="549"/>
      <c r="DO16" s="550"/>
      <c r="DP16" s="549"/>
      <c r="DQ16" s="550"/>
    </row>
    <row r="17" spans="1:121" s="332" customFormat="1" ht="15.75" hidden="1" customHeight="1" x14ac:dyDescent="0.25">
      <c r="A17" s="329" t="s">
        <v>257</v>
      </c>
      <c r="B17" s="467">
        <v>0.31900000000000001</v>
      </c>
      <c r="C17" s="467"/>
      <c r="D17" s="467">
        <v>0.3024</v>
      </c>
      <c r="E17" s="467"/>
      <c r="F17" s="467">
        <v>0.17610000000000001</v>
      </c>
      <c r="G17" s="467"/>
      <c r="H17" s="467" t="s">
        <v>254</v>
      </c>
      <c r="I17" s="467"/>
      <c r="J17" s="577" t="s">
        <v>254</v>
      </c>
      <c r="K17" s="577"/>
      <c r="L17" s="549">
        <v>0.59499999999999997</v>
      </c>
      <c r="M17" s="550"/>
      <c r="N17" s="467">
        <v>0.4516</v>
      </c>
      <c r="O17" s="467"/>
      <c r="P17" s="556">
        <v>6.7699999999999996E-2</v>
      </c>
      <c r="Q17" s="556"/>
      <c r="R17" s="568" t="s">
        <v>97</v>
      </c>
      <c r="S17" s="467"/>
      <c r="T17" s="566" t="s">
        <v>97</v>
      </c>
      <c r="U17" s="567"/>
      <c r="V17" s="467">
        <v>6.6699999999999995E-2</v>
      </c>
      <c r="W17" s="467"/>
      <c r="X17" s="549">
        <v>0.27960000000000002</v>
      </c>
      <c r="Y17" s="558"/>
      <c r="Z17" s="549">
        <v>0.35120000000000001</v>
      </c>
      <c r="AA17" s="550"/>
      <c r="AB17" s="549">
        <v>0.8357</v>
      </c>
      <c r="AC17" s="550"/>
      <c r="AD17" s="549">
        <v>0.92259999999999998</v>
      </c>
      <c r="AE17" s="550"/>
      <c r="AF17" s="549">
        <v>0.88</v>
      </c>
      <c r="AG17" s="550"/>
      <c r="AH17" s="559">
        <v>0.86450000000000005</v>
      </c>
      <c r="AI17" s="560"/>
      <c r="AJ17" s="549">
        <v>0</v>
      </c>
      <c r="AK17" s="558"/>
      <c r="AL17" s="549">
        <v>0</v>
      </c>
      <c r="AM17" s="558"/>
      <c r="AN17" s="549"/>
      <c r="AO17" s="558"/>
      <c r="AP17" s="549"/>
      <c r="AQ17" s="558"/>
      <c r="AR17" s="549"/>
      <c r="AS17" s="558"/>
      <c r="AT17" s="549"/>
      <c r="AU17" s="558"/>
      <c r="AV17" s="549"/>
      <c r="AW17" s="550"/>
      <c r="AX17" s="569"/>
      <c r="AY17" s="570"/>
      <c r="AZ17" s="569"/>
      <c r="BA17" s="570"/>
      <c r="BB17" s="549"/>
      <c r="BC17" s="550"/>
      <c r="BD17" s="569"/>
      <c r="BE17" s="570"/>
      <c r="BF17" s="569"/>
      <c r="BG17" s="570"/>
      <c r="BH17" s="573"/>
      <c r="BI17" s="574"/>
      <c r="BJ17" s="573"/>
      <c r="BK17" s="574"/>
      <c r="BL17" s="575"/>
      <c r="BM17" s="576"/>
      <c r="BN17" s="573"/>
      <c r="BO17" s="574"/>
      <c r="BP17" s="569"/>
      <c r="BQ17" s="570"/>
      <c r="BR17" s="569"/>
      <c r="BS17" s="570"/>
      <c r="BT17" s="536"/>
      <c r="BU17" s="537"/>
      <c r="BV17" s="536"/>
      <c r="BW17" s="537"/>
      <c r="BX17" s="536"/>
      <c r="BY17" s="537"/>
      <c r="BZ17" s="536"/>
      <c r="CA17" s="537"/>
      <c r="CB17" s="536"/>
      <c r="CC17" s="537"/>
      <c r="CD17" s="549"/>
      <c r="CE17" s="550"/>
      <c r="CF17" s="549"/>
      <c r="CG17" s="550"/>
      <c r="CH17" s="549"/>
      <c r="CI17" s="550"/>
      <c r="CJ17" s="549"/>
      <c r="CK17" s="550"/>
      <c r="CL17" s="549"/>
      <c r="CM17" s="550"/>
      <c r="CN17" s="549"/>
      <c r="CO17" s="550"/>
      <c r="CP17" s="549"/>
      <c r="CQ17" s="550"/>
      <c r="CR17" s="549"/>
      <c r="CS17" s="550"/>
      <c r="CT17" s="549"/>
      <c r="CU17" s="550"/>
      <c r="CV17" s="549"/>
      <c r="CW17" s="550"/>
      <c r="CX17" s="549"/>
      <c r="CY17" s="550"/>
      <c r="CZ17" s="549"/>
      <c r="DA17" s="550"/>
      <c r="DB17" s="549"/>
      <c r="DC17" s="550"/>
      <c r="DD17" s="549"/>
      <c r="DE17" s="550"/>
      <c r="DF17" s="549"/>
      <c r="DG17" s="550"/>
      <c r="DH17" s="549"/>
      <c r="DI17" s="550"/>
      <c r="DJ17" s="549"/>
      <c r="DK17" s="550"/>
      <c r="DL17" s="549"/>
      <c r="DM17" s="550"/>
      <c r="DN17" s="549"/>
      <c r="DO17" s="550"/>
      <c r="DP17" s="549"/>
      <c r="DQ17" s="550"/>
    </row>
    <row r="18" spans="1:121" s="331" customFormat="1" ht="15" hidden="1" customHeight="1" x14ac:dyDescent="0.25">
      <c r="A18" s="329" t="s">
        <v>258</v>
      </c>
      <c r="B18" s="467">
        <v>0.75700000000000001</v>
      </c>
      <c r="C18" s="467"/>
      <c r="D18" s="467">
        <v>0.35</v>
      </c>
      <c r="E18" s="467"/>
      <c r="F18" s="467">
        <v>0.35970000000000002</v>
      </c>
      <c r="G18" s="467"/>
      <c r="H18" s="467" t="s">
        <v>254</v>
      </c>
      <c r="I18" s="467"/>
      <c r="J18" s="577" t="s">
        <v>254</v>
      </c>
      <c r="K18" s="577"/>
      <c r="L18" s="549">
        <v>0.48330000000000001</v>
      </c>
      <c r="M18" s="550"/>
      <c r="N18" s="467">
        <v>0.56940000000000002</v>
      </c>
      <c r="O18" s="467"/>
      <c r="P18" s="556">
        <v>9.2899999999999996E-2</v>
      </c>
      <c r="Q18" s="556"/>
      <c r="R18" s="568" t="s">
        <v>97</v>
      </c>
      <c r="S18" s="467"/>
      <c r="T18" s="566" t="s">
        <v>97</v>
      </c>
      <c r="U18" s="567"/>
      <c r="V18" s="467" t="s">
        <v>97</v>
      </c>
      <c r="W18" s="467"/>
      <c r="X18" s="566" t="s">
        <v>97</v>
      </c>
      <c r="Y18" s="571"/>
      <c r="Z18" s="566"/>
      <c r="AA18" s="571"/>
      <c r="AB18" s="549">
        <v>0</v>
      </c>
      <c r="AC18" s="550"/>
      <c r="AD18" s="569"/>
      <c r="AE18" s="570"/>
      <c r="AF18" s="569"/>
      <c r="AG18" s="570"/>
      <c r="AH18" s="559">
        <v>0</v>
      </c>
      <c r="AI18" s="560"/>
      <c r="AJ18" s="566">
        <v>0</v>
      </c>
      <c r="AK18" s="571"/>
      <c r="AL18" s="572">
        <v>0</v>
      </c>
      <c r="AM18" s="567"/>
      <c r="AN18" s="566"/>
      <c r="AO18" s="571"/>
      <c r="AP18" s="566"/>
      <c r="AQ18" s="571"/>
      <c r="AR18" s="566"/>
      <c r="AS18" s="571"/>
      <c r="AT18" s="566"/>
      <c r="AU18" s="571"/>
      <c r="AV18" s="566"/>
      <c r="AW18" s="567"/>
      <c r="AX18" s="569"/>
      <c r="AY18" s="570"/>
      <c r="AZ18" s="569"/>
      <c r="BA18" s="570"/>
      <c r="BB18" s="566"/>
      <c r="BC18" s="567"/>
      <c r="BD18" s="569"/>
      <c r="BE18" s="570"/>
      <c r="BF18" s="569"/>
      <c r="BG18" s="570"/>
      <c r="BH18" s="573"/>
      <c r="BI18" s="574"/>
      <c r="BJ18" s="573"/>
      <c r="BK18" s="574"/>
      <c r="BL18" s="575"/>
      <c r="BM18" s="576"/>
      <c r="BN18" s="573"/>
      <c r="BO18" s="574"/>
      <c r="BP18" s="569"/>
      <c r="BQ18" s="570"/>
      <c r="BR18" s="569"/>
      <c r="BS18" s="570"/>
      <c r="BT18" s="536"/>
      <c r="BU18" s="537"/>
      <c r="BV18" s="536"/>
      <c r="BW18" s="537"/>
      <c r="BX18" s="536"/>
      <c r="BY18" s="537"/>
      <c r="BZ18" s="536"/>
      <c r="CA18" s="537"/>
      <c r="CB18" s="536"/>
      <c r="CC18" s="537"/>
      <c r="CD18" s="566"/>
      <c r="CE18" s="567"/>
      <c r="CF18" s="566"/>
      <c r="CG18" s="567"/>
      <c r="CH18" s="566"/>
      <c r="CI18" s="567"/>
      <c r="CJ18" s="566"/>
      <c r="CK18" s="567"/>
      <c r="CL18" s="566"/>
      <c r="CM18" s="567"/>
      <c r="CN18" s="566"/>
      <c r="CO18" s="567"/>
      <c r="CP18" s="566"/>
      <c r="CQ18" s="567"/>
      <c r="CR18" s="566"/>
      <c r="CS18" s="567"/>
      <c r="CT18" s="566"/>
      <c r="CU18" s="567"/>
      <c r="CV18" s="566"/>
      <c r="CW18" s="567"/>
      <c r="CX18" s="566"/>
      <c r="CY18" s="567"/>
      <c r="CZ18" s="566"/>
      <c r="DA18" s="567"/>
      <c r="DB18" s="566"/>
      <c r="DC18" s="567"/>
      <c r="DD18" s="566"/>
      <c r="DE18" s="567"/>
      <c r="DF18" s="566"/>
      <c r="DG18" s="567"/>
      <c r="DH18" s="566"/>
      <c r="DI18" s="567"/>
      <c r="DJ18" s="566"/>
      <c r="DK18" s="567"/>
      <c r="DL18" s="566"/>
      <c r="DM18" s="567"/>
      <c r="DN18" s="566"/>
      <c r="DO18" s="567"/>
      <c r="DP18" s="566"/>
      <c r="DQ18" s="567"/>
    </row>
    <row r="19" spans="1:121" s="331" customFormat="1" ht="14.25" customHeight="1" x14ac:dyDescent="0.2">
      <c r="A19" s="329" t="s">
        <v>259</v>
      </c>
      <c r="B19" s="467">
        <v>0.92930000000000001</v>
      </c>
      <c r="C19" s="467"/>
      <c r="D19" s="467">
        <v>0.93920000000000003</v>
      </c>
      <c r="E19" s="467"/>
      <c r="F19" s="467">
        <v>0.76290000000000002</v>
      </c>
      <c r="G19" s="467"/>
      <c r="H19" s="467">
        <v>0.93</v>
      </c>
      <c r="I19" s="467"/>
      <c r="J19" s="549">
        <v>0.88060000000000005</v>
      </c>
      <c r="K19" s="549"/>
      <c r="L19" s="549">
        <v>0.97</v>
      </c>
      <c r="M19" s="550"/>
      <c r="N19" s="467">
        <v>0.9919</v>
      </c>
      <c r="O19" s="467"/>
      <c r="P19" s="556">
        <v>0.97740000000000005</v>
      </c>
      <c r="Q19" s="556"/>
      <c r="R19" s="568">
        <v>0.96830000000000005</v>
      </c>
      <c r="S19" s="467"/>
      <c r="T19" s="549">
        <v>0.95640000000000003</v>
      </c>
      <c r="U19" s="550"/>
      <c r="V19" s="467">
        <v>0.9667</v>
      </c>
      <c r="W19" s="467"/>
      <c r="X19" s="549">
        <v>0.96609999999999996</v>
      </c>
      <c r="Y19" s="558"/>
      <c r="Z19" s="549">
        <v>0.95640000000000003</v>
      </c>
      <c r="AA19" s="550"/>
      <c r="AB19" s="549">
        <v>0.96960000000000002</v>
      </c>
      <c r="AC19" s="550"/>
      <c r="AD19" s="549">
        <v>0.95320000000000005</v>
      </c>
      <c r="AE19" s="550"/>
      <c r="AF19" s="549">
        <v>0.96</v>
      </c>
      <c r="AG19" s="550"/>
      <c r="AH19" s="559">
        <v>0.96</v>
      </c>
      <c r="AI19" s="560"/>
      <c r="AJ19" s="549">
        <v>0.95660000000000001</v>
      </c>
      <c r="AK19" s="558"/>
      <c r="AL19" s="549">
        <v>0.94669999999999999</v>
      </c>
      <c r="AM19" s="550"/>
      <c r="AN19" s="549">
        <v>0.94510000000000005</v>
      </c>
      <c r="AO19" s="550"/>
      <c r="AP19" s="549">
        <v>0.94159999999999999</v>
      </c>
      <c r="AQ19" s="550"/>
      <c r="AR19" s="549">
        <v>0.92900000000000005</v>
      </c>
      <c r="AS19" s="550"/>
      <c r="AT19" s="549">
        <v>0.87329999999999997</v>
      </c>
      <c r="AU19" s="550"/>
      <c r="AV19" s="549">
        <v>0.995</v>
      </c>
      <c r="AW19" s="550"/>
      <c r="AX19" s="549">
        <v>1</v>
      </c>
      <c r="AY19" s="550"/>
      <c r="AZ19" s="549">
        <v>0.998</v>
      </c>
      <c r="BA19" s="550"/>
      <c r="BB19" s="549">
        <v>0.998</v>
      </c>
      <c r="BC19" s="550"/>
      <c r="BD19" s="549">
        <v>0.997</v>
      </c>
      <c r="BE19" s="550"/>
      <c r="BF19" s="549">
        <v>1</v>
      </c>
      <c r="BG19" s="550"/>
      <c r="BH19" s="549">
        <v>0.997</v>
      </c>
      <c r="BI19" s="550"/>
      <c r="BJ19" s="549">
        <v>0.998</v>
      </c>
      <c r="BK19" s="550"/>
      <c r="BL19" s="554" t="s">
        <v>260</v>
      </c>
      <c r="BM19" s="555"/>
      <c r="BN19" s="549">
        <v>1</v>
      </c>
      <c r="BO19" s="550"/>
      <c r="BP19" s="549">
        <v>1</v>
      </c>
      <c r="BQ19" s="550"/>
      <c r="BR19" s="549">
        <v>1</v>
      </c>
      <c r="BS19" s="550"/>
      <c r="BT19" s="549">
        <v>0.98599999999999999</v>
      </c>
      <c r="BU19" s="444"/>
      <c r="BV19" s="549">
        <v>0.97529999999999994</v>
      </c>
      <c r="BW19" s="444"/>
      <c r="BX19" s="549">
        <v>0.99050000000000005</v>
      </c>
      <c r="BY19" s="444"/>
      <c r="BZ19" s="549">
        <v>0.99250000000000005</v>
      </c>
      <c r="CA19" s="444"/>
      <c r="CB19" s="549">
        <v>0.99109999999999998</v>
      </c>
      <c r="CC19" s="444"/>
      <c r="CD19" s="549"/>
      <c r="CE19" s="550"/>
      <c r="CF19" s="549"/>
      <c r="CG19" s="550"/>
      <c r="CH19" s="549"/>
      <c r="CI19" s="550"/>
      <c r="CJ19" s="549"/>
      <c r="CK19" s="550"/>
      <c r="CL19" s="549"/>
      <c r="CM19" s="550"/>
      <c r="CN19" s="549"/>
      <c r="CO19" s="550"/>
      <c r="CP19" s="549"/>
      <c r="CQ19" s="550"/>
      <c r="CR19" s="549"/>
      <c r="CS19" s="550"/>
      <c r="CT19" s="549"/>
      <c r="CU19" s="550"/>
      <c r="CV19" s="549"/>
      <c r="CW19" s="550"/>
      <c r="CX19" s="549"/>
      <c r="CY19" s="550"/>
      <c r="CZ19" s="549"/>
      <c r="DA19" s="550"/>
      <c r="DB19" s="549"/>
      <c r="DC19" s="550"/>
      <c r="DD19" s="549"/>
      <c r="DE19" s="550"/>
      <c r="DF19" s="549"/>
      <c r="DG19" s="550"/>
      <c r="DH19" s="549"/>
      <c r="DI19" s="550"/>
      <c r="DJ19" s="549"/>
      <c r="DK19" s="550"/>
      <c r="DL19" s="549"/>
      <c r="DM19" s="550"/>
      <c r="DN19" s="549"/>
      <c r="DO19" s="550"/>
      <c r="DP19" s="549"/>
      <c r="DQ19" s="550"/>
    </row>
    <row r="20" spans="1:121" s="331" customFormat="1" ht="14.25" x14ac:dyDescent="0.2">
      <c r="A20" s="329" t="s">
        <v>261</v>
      </c>
      <c r="B20" s="467"/>
      <c r="C20" s="467"/>
      <c r="D20" s="467"/>
      <c r="E20" s="467"/>
      <c r="F20" s="467"/>
      <c r="G20" s="467"/>
      <c r="H20" s="467">
        <v>0.52669999999999995</v>
      </c>
      <c r="I20" s="467"/>
      <c r="J20" s="549">
        <v>0.64839999999999998</v>
      </c>
      <c r="K20" s="549"/>
      <c r="L20" s="549">
        <v>0.63329999999999997</v>
      </c>
      <c r="M20" s="550"/>
      <c r="N20" s="467">
        <v>0.39029999999999998</v>
      </c>
      <c r="O20" s="467"/>
      <c r="P20" s="556">
        <v>0.3871</v>
      </c>
      <c r="Q20" s="556"/>
      <c r="R20" s="557">
        <v>0.36</v>
      </c>
      <c r="S20" s="467"/>
      <c r="T20" s="549">
        <v>0.3387</v>
      </c>
      <c r="U20" s="550"/>
      <c r="V20" s="467">
        <v>0.28670000000000001</v>
      </c>
      <c r="W20" s="467"/>
      <c r="X20" s="549">
        <v>0.25480000000000003</v>
      </c>
      <c r="Y20" s="558"/>
      <c r="Z20" s="549">
        <v>0.30649999999999999</v>
      </c>
      <c r="AA20" s="550"/>
      <c r="AB20" s="549">
        <v>0.7107</v>
      </c>
      <c r="AC20" s="550"/>
      <c r="AD20" s="549">
        <v>0.88060000000000005</v>
      </c>
      <c r="AE20" s="550"/>
      <c r="AF20" s="549">
        <v>0.84</v>
      </c>
      <c r="AG20" s="550"/>
      <c r="AH20" s="559">
        <v>0.71940000000000004</v>
      </c>
      <c r="AI20" s="560"/>
      <c r="AJ20" s="549">
        <v>0.7167</v>
      </c>
      <c r="AK20" s="558"/>
      <c r="AL20" s="549">
        <v>0.54520000000000002</v>
      </c>
      <c r="AM20" s="550"/>
      <c r="AN20" s="549">
        <v>0.23230000000000001</v>
      </c>
      <c r="AO20" s="550"/>
      <c r="AP20" s="549">
        <v>0.5867</v>
      </c>
      <c r="AQ20" s="550"/>
      <c r="AR20" s="549">
        <v>0.80320000000000003</v>
      </c>
      <c r="AS20" s="550"/>
      <c r="AT20" s="549">
        <v>0.57999999999999996</v>
      </c>
      <c r="AU20" s="550"/>
      <c r="AV20" s="549">
        <v>0.59</v>
      </c>
      <c r="AW20" s="550"/>
      <c r="AX20" s="549">
        <v>0.59</v>
      </c>
      <c r="AY20" s="550"/>
      <c r="AZ20" s="549">
        <v>0.97599999999999998</v>
      </c>
      <c r="BA20" s="550"/>
      <c r="BB20" s="549">
        <v>0.92900000000000005</v>
      </c>
      <c r="BC20" s="550"/>
      <c r="BD20" s="549">
        <v>1</v>
      </c>
      <c r="BE20" s="550"/>
      <c r="BF20" s="549">
        <v>0.96099999999999997</v>
      </c>
      <c r="BG20" s="550"/>
      <c r="BH20" s="549">
        <v>0.877</v>
      </c>
      <c r="BI20" s="550"/>
      <c r="BJ20" s="549">
        <v>0.80300000000000005</v>
      </c>
      <c r="BK20" s="550"/>
      <c r="BL20" s="554">
        <v>0.61</v>
      </c>
      <c r="BM20" s="555"/>
      <c r="BN20" s="549">
        <v>0.73</v>
      </c>
      <c r="BO20" s="550"/>
      <c r="BP20" s="549">
        <v>0.87</v>
      </c>
      <c r="BQ20" s="550"/>
      <c r="BR20" s="549">
        <v>0.91</v>
      </c>
      <c r="BS20" s="550"/>
      <c r="BT20" s="549">
        <v>0.72260000000000002</v>
      </c>
      <c r="BU20" s="444"/>
      <c r="BV20" s="549">
        <v>0.56769999999999998</v>
      </c>
      <c r="BW20" s="444"/>
      <c r="BX20" s="549">
        <v>0.82499999999999996</v>
      </c>
      <c r="BY20" s="444"/>
      <c r="BZ20" s="549">
        <v>0.93869999999999998</v>
      </c>
      <c r="CA20" s="444"/>
      <c r="CB20" s="549">
        <v>0.86670000000000003</v>
      </c>
      <c r="CC20" s="444"/>
      <c r="CD20" s="549"/>
      <c r="CE20" s="550"/>
      <c r="CF20" s="549"/>
      <c r="CG20" s="550"/>
      <c r="CH20" s="549"/>
      <c r="CI20" s="550"/>
      <c r="CJ20" s="549"/>
      <c r="CK20" s="550"/>
      <c r="CL20" s="549"/>
      <c r="CM20" s="550"/>
      <c r="CN20" s="549"/>
      <c r="CO20" s="550"/>
      <c r="CP20" s="549"/>
      <c r="CQ20" s="550"/>
      <c r="CR20" s="549"/>
      <c r="CS20" s="550"/>
      <c r="CT20" s="549"/>
      <c r="CU20" s="550"/>
      <c r="CV20" s="549"/>
      <c r="CW20" s="550"/>
      <c r="CX20" s="549"/>
      <c r="CY20" s="550"/>
      <c r="CZ20" s="549"/>
      <c r="DA20" s="550"/>
      <c r="DB20" s="549"/>
      <c r="DC20" s="550"/>
      <c r="DD20" s="549"/>
      <c r="DE20" s="550"/>
      <c r="DF20" s="549"/>
      <c r="DG20" s="550"/>
      <c r="DH20" s="549"/>
      <c r="DI20" s="550"/>
      <c r="DJ20" s="549"/>
      <c r="DK20" s="550"/>
      <c r="DL20" s="549"/>
      <c r="DM20" s="550"/>
      <c r="DN20" s="549"/>
      <c r="DO20" s="550"/>
      <c r="DP20" s="549"/>
      <c r="DQ20" s="550"/>
    </row>
    <row r="21" spans="1:121" s="331" customFormat="1" ht="14.25" x14ac:dyDescent="0.2">
      <c r="A21" s="329" t="s">
        <v>262</v>
      </c>
      <c r="B21" s="467"/>
      <c r="C21" s="467"/>
      <c r="D21" s="467"/>
      <c r="E21" s="467"/>
      <c r="F21" s="467"/>
      <c r="G21" s="467"/>
      <c r="H21" s="467"/>
      <c r="I21" s="467"/>
      <c r="J21" s="549"/>
      <c r="K21" s="549"/>
      <c r="L21" s="549">
        <v>0.6</v>
      </c>
      <c r="M21" s="550"/>
      <c r="N21" s="467">
        <v>0.66769999999999996</v>
      </c>
      <c r="O21" s="467"/>
      <c r="P21" s="563">
        <v>0.37740000000000001</v>
      </c>
      <c r="Q21" s="564"/>
      <c r="R21" s="565">
        <v>0.7</v>
      </c>
      <c r="S21" s="467"/>
      <c r="T21" s="549">
        <v>0.90969999999999995</v>
      </c>
      <c r="U21" s="550"/>
      <c r="V21" s="467">
        <v>0.71330000000000005</v>
      </c>
      <c r="W21" s="467"/>
      <c r="X21" s="549">
        <v>0.74519999999999997</v>
      </c>
      <c r="Y21" s="558"/>
      <c r="Z21" s="549">
        <v>0.93230000000000002</v>
      </c>
      <c r="AA21" s="550"/>
      <c r="AB21" s="549">
        <v>0.95709999999999995</v>
      </c>
      <c r="AC21" s="550"/>
      <c r="AD21" s="549">
        <v>0.80969999999999998</v>
      </c>
      <c r="AE21" s="550"/>
      <c r="AF21" s="549">
        <v>0.84</v>
      </c>
      <c r="AG21" s="550"/>
      <c r="AH21" s="559">
        <v>0.9839</v>
      </c>
      <c r="AI21" s="560"/>
      <c r="AJ21" s="549">
        <v>0.90329999999999999</v>
      </c>
      <c r="AK21" s="558"/>
      <c r="AL21" s="549">
        <v>0.88390000000000002</v>
      </c>
      <c r="AM21" s="550"/>
      <c r="AN21" s="549">
        <v>0.73870000000000002</v>
      </c>
      <c r="AO21" s="550"/>
      <c r="AP21" s="549">
        <v>0.94669999999999999</v>
      </c>
      <c r="AQ21" s="550"/>
      <c r="AR21" s="549">
        <v>0.8548</v>
      </c>
      <c r="AS21" s="550"/>
      <c r="AT21" s="549">
        <v>0.90329999999999999</v>
      </c>
      <c r="AU21" s="550"/>
      <c r="AV21" s="549">
        <v>0.99</v>
      </c>
      <c r="AW21" s="550"/>
      <c r="AX21" s="549">
        <v>0.96099999999999997</v>
      </c>
      <c r="AY21" s="550"/>
      <c r="AZ21" s="549">
        <v>0.99</v>
      </c>
      <c r="BA21" s="550"/>
      <c r="BB21" s="549">
        <v>0.93899999999999995</v>
      </c>
      <c r="BC21" s="550"/>
      <c r="BD21" s="549">
        <v>0.98699999999999999</v>
      </c>
      <c r="BE21" s="550"/>
      <c r="BF21" s="549">
        <v>0.95799999999999996</v>
      </c>
      <c r="BG21" s="550"/>
      <c r="BH21" s="549">
        <v>0.77700000000000002</v>
      </c>
      <c r="BI21" s="550"/>
      <c r="BJ21" s="549">
        <v>0.97399999999999998</v>
      </c>
      <c r="BK21" s="550"/>
      <c r="BL21" s="554">
        <v>0.99</v>
      </c>
      <c r="BM21" s="555"/>
      <c r="BN21" s="549">
        <v>0.95</v>
      </c>
      <c r="BO21" s="550"/>
      <c r="BP21" s="549">
        <v>0.98</v>
      </c>
      <c r="BQ21" s="550"/>
      <c r="BR21" s="549">
        <v>1</v>
      </c>
      <c r="BS21" s="550"/>
      <c r="BT21" s="549">
        <v>0.96130000000000004</v>
      </c>
      <c r="BU21" s="444"/>
      <c r="BV21" s="549">
        <v>0.99029999999999996</v>
      </c>
      <c r="BW21" s="444"/>
      <c r="BX21" s="549">
        <v>0.98570000000000002</v>
      </c>
      <c r="BY21" s="444"/>
      <c r="BZ21" s="549">
        <v>0.98060000000000003</v>
      </c>
      <c r="CA21" s="444"/>
      <c r="CB21" s="549">
        <v>0.99</v>
      </c>
      <c r="CC21" s="444"/>
      <c r="CD21" s="549"/>
      <c r="CE21" s="550"/>
      <c r="CF21" s="549"/>
      <c r="CG21" s="550"/>
      <c r="CH21" s="549"/>
      <c r="CI21" s="550"/>
      <c r="CJ21" s="549"/>
      <c r="CK21" s="550"/>
      <c r="CL21" s="549"/>
      <c r="CM21" s="550"/>
      <c r="CN21" s="549"/>
      <c r="CO21" s="550"/>
      <c r="CP21" s="549"/>
      <c r="CQ21" s="550"/>
      <c r="CR21" s="549"/>
      <c r="CS21" s="550"/>
      <c r="CT21" s="549"/>
      <c r="CU21" s="550"/>
      <c r="CV21" s="549"/>
      <c r="CW21" s="550"/>
      <c r="CX21" s="549"/>
      <c r="CY21" s="550"/>
      <c r="CZ21" s="549"/>
      <c r="DA21" s="550"/>
      <c r="DB21" s="549"/>
      <c r="DC21" s="550"/>
      <c r="DD21" s="549"/>
      <c r="DE21" s="550"/>
      <c r="DF21" s="549"/>
      <c r="DG21" s="550"/>
      <c r="DH21" s="549"/>
      <c r="DI21" s="550"/>
      <c r="DJ21" s="549"/>
      <c r="DK21" s="550"/>
      <c r="DL21" s="549"/>
      <c r="DM21" s="550"/>
      <c r="DN21" s="549"/>
      <c r="DO21" s="550"/>
      <c r="DP21" s="549"/>
      <c r="DQ21" s="550"/>
    </row>
    <row r="22" spans="1:121" s="331" customFormat="1" ht="14.25" x14ac:dyDescent="0.2">
      <c r="A22" s="329" t="s">
        <v>263</v>
      </c>
      <c r="B22" s="467"/>
      <c r="C22" s="467"/>
      <c r="D22" s="467"/>
      <c r="E22" s="467"/>
      <c r="F22" s="467"/>
      <c r="G22" s="467"/>
      <c r="H22" s="467"/>
      <c r="I22" s="467"/>
      <c r="J22" s="549"/>
      <c r="K22" s="549"/>
      <c r="L22" s="549">
        <v>0.37330000000000002</v>
      </c>
      <c r="M22" s="550"/>
      <c r="N22" s="467">
        <v>0.62580000000000002</v>
      </c>
      <c r="O22" s="467"/>
      <c r="P22" s="556">
        <v>0.4</v>
      </c>
      <c r="Q22" s="556"/>
      <c r="R22" s="557">
        <v>0.38669999999999999</v>
      </c>
      <c r="S22" s="467"/>
      <c r="T22" s="549">
        <v>6.4999999999999997E-3</v>
      </c>
      <c r="U22" s="550"/>
      <c r="V22" s="467">
        <v>0</v>
      </c>
      <c r="W22" s="467"/>
      <c r="X22" s="549">
        <v>0.26450000000000001</v>
      </c>
      <c r="Y22" s="558"/>
      <c r="Z22" s="549">
        <v>0.6452</v>
      </c>
      <c r="AA22" s="550"/>
      <c r="AB22" s="549">
        <v>0.63570000000000004</v>
      </c>
      <c r="AC22" s="550"/>
      <c r="AD22" s="549">
        <v>0.2387</v>
      </c>
      <c r="AE22" s="550"/>
      <c r="AF22" s="549">
        <v>0.46</v>
      </c>
      <c r="AG22" s="550"/>
      <c r="AH22" s="559">
        <v>0.62580000000000002</v>
      </c>
      <c r="AI22" s="560"/>
      <c r="AJ22" s="549">
        <v>0.4733</v>
      </c>
      <c r="AK22" s="558"/>
      <c r="AL22" s="549">
        <v>0.67100000000000004</v>
      </c>
      <c r="AM22" s="550"/>
      <c r="AN22" s="561">
        <v>0.39350000000000002</v>
      </c>
      <c r="AO22" s="562"/>
      <c r="AP22" s="549">
        <v>0.71330000000000005</v>
      </c>
      <c r="AQ22" s="550"/>
      <c r="AR22" s="549">
        <v>0.6</v>
      </c>
      <c r="AS22" s="550"/>
      <c r="AT22" s="549">
        <v>0.7</v>
      </c>
      <c r="AU22" s="550"/>
      <c r="AV22" s="549">
        <v>0.81299999999999994</v>
      </c>
      <c r="AW22" s="550"/>
      <c r="AX22" s="549">
        <v>0.74199999999999999</v>
      </c>
      <c r="AY22" s="550"/>
      <c r="AZ22" s="549">
        <v>0.745</v>
      </c>
      <c r="BA22" s="550"/>
      <c r="BB22" s="549">
        <v>0.82599999999999996</v>
      </c>
      <c r="BC22" s="550"/>
      <c r="BD22" s="549">
        <v>0.81299999999999994</v>
      </c>
      <c r="BE22" s="550"/>
      <c r="BF22" s="549">
        <v>0.78100000000000003</v>
      </c>
      <c r="BG22" s="550"/>
      <c r="BH22" s="549">
        <v>0.58699999999999997</v>
      </c>
      <c r="BI22" s="550"/>
      <c r="BJ22" s="549">
        <v>0.65200000000000002</v>
      </c>
      <c r="BK22" s="550"/>
      <c r="BL22" s="554">
        <v>0.79400000000000004</v>
      </c>
      <c r="BM22" s="555"/>
      <c r="BN22" s="549">
        <v>0.70699999999999996</v>
      </c>
      <c r="BO22" s="550"/>
      <c r="BP22" s="549">
        <v>0.79</v>
      </c>
      <c r="BQ22" s="550"/>
      <c r="BR22" s="549">
        <v>0.77329999999999999</v>
      </c>
      <c r="BS22" s="550"/>
      <c r="BT22" s="549">
        <v>0.86450000000000005</v>
      </c>
      <c r="BU22" s="444"/>
      <c r="BV22" s="549">
        <v>0.91610000000000003</v>
      </c>
      <c r="BW22" s="444"/>
      <c r="BX22" s="549">
        <v>0.85</v>
      </c>
      <c r="BY22" s="444"/>
      <c r="BZ22" s="549">
        <v>0.6774</v>
      </c>
      <c r="CA22" s="444"/>
      <c r="CB22" s="549">
        <v>0.74670000000000003</v>
      </c>
      <c r="CC22" s="444"/>
      <c r="CD22" s="549"/>
      <c r="CE22" s="550"/>
      <c r="CF22" s="549"/>
      <c r="CG22" s="550"/>
      <c r="CH22" s="549"/>
      <c r="CI22" s="550"/>
      <c r="CJ22" s="549"/>
      <c r="CK22" s="550"/>
      <c r="CL22" s="549"/>
      <c r="CM22" s="550"/>
      <c r="CN22" s="549"/>
      <c r="CO22" s="550"/>
      <c r="CP22" s="549"/>
      <c r="CQ22" s="550"/>
      <c r="CR22" s="549"/>
      <c r="CS22" s="550"/>
      <c r="CT22" s="549"/>
      <c r="CU22" s="550"/>
      <c r="CV22" s="549"/>
      <c r="CW22" s="550"/>
      <c r="CX22" s="549"/>
      <c r="CY22" s="550"/>
      <c r="CZ22" s="549"/>
      <c r="DA22" s="550"/>
      <c r="DB22" s="549"/>
      <c r="DC22" s="550"/>
      <c r="DD22" s="549"/>
      <c r="DE22" s="550"/>
      <c r="DF22" s="549"/>
      <c r="DG22" s="550"/>
      <c r="DH22" s="549"/>
      <c r="DI22" s="550"/>
      <c r="DJ22" s="549"/>
      <c r="DK22" s="550"/>
      <c r="DL22" s="549"/>
      <c r="DM22" s="550"/>
      <c r="DN22" s="549"/>
      <c r="DO22" s="550"/>
      <c r="DP22" s="549"/>
      <c r="DQ22" s="550"/>
    </row>
    <row r="23" spans="1:121" s="331" customFormat="1" ht="12.75" customHeight="1" x14ac:dyDescent="0.2">
      <c r="A23" s="333" t="s">
        <v>264</v>
      </c>
      <c r="B23" s="543">
        <v>0.59309999999999996</v>
      </c>
      <c r="C23" s="543"/>
      <c r="D23" s="543">
        <v>0.60870000000000002</v>
      </c>
      <c r="E23" s="543"/>
      <c r="F23" s="543">
        <v>0.53490000000000004</v>
      </c>
      <c r="G23" s="543"/>
      <c r="H23" s="543">
        <v>0.63460000000000005</v>
      </c>
      <c r="I23" s="543"/>
      <c r="J23" s="543">
        <v>0.55620000000000003</v>
      </c>
      <c r="K23" s="543"/>
      <c r="L23" s="543">
        <v>0.61129999999999995</v>
      </c>
      <c r="M23" s="543"/>
      <c r="N23" s="543">
        <v>0.54100000000000004</v>
      </c>
      <c r="O23" s="543"/>
      <c r="P23" s="551">
        <v>0.52490000000000003</v>
      </c>
      <c r="Q23" s="551"/>
      <c r="R23" s="543">
        <v>0.54290000000000005</v>
      </c>
      <c r="S23" s="543"/>
      <c r="T23" s="543">
        <v>0.51239999999999997</v>
      </c>
      <c r="U23" s="543"/>
      <c r="V23" s="543">
        <v>0.56999999999999995</v>
      </c>
      <c r="W23" s="543"/>
      <c r="X23" s="543">
        <v>0.66890000000000005</v>
      </c>
      <c r="Y23" s="543"/>
      <c r="Z23" s="543">
        <v>0.70069999999999999</v>
      </c>
      <c r="AA23" s="543"/>
      <c r="AB23" s="543">
        <v>0.83330000000000004</v>
      </c>
      <c r="AC23" s="543"/>
      <c r="AD23" s="543">
        <v>0.85409999999999997</v>
      </c>
      <c r="AE23" s="543"/>
      <c r="AF23" s="543">
        <v>0.83930000000000005</v>
      </c>
      <c r="AG23" s="543"/>
      <c r="AH23" s="543">
        <v>0.84909999999999997</v>
      </c>
      <c r="AI23" s="543"/>
      <c r="AJ23" s="543">
        <v>0.58289999999999997</v>
      </c>
      <c r="AK23" s="543"/>
      <c r="AL23" s="543">
        <v>0.873</v>
      </c>
      <c r="AM23" s="543"/>
      <c r="AN23" s="552">
        <v>0.85799999999999998</v>
      </c>
      <c r="AO23" s="552"/>
      <c r="AP23" s="553">
        <v>0.86929999999999996</v>
      </c>
      <c r="AQ23" s="543"/>
      <c r="AR23" s="543">
        <v>0.92310000000000003</v>
      </c>
      <c r="AS23" s="543"/>
      <c r="AT23" s="543">
        <v>0.89929999999999999</v>
      </c>
      <c r="AU23" s="543"/>
      <c r="AV23" s="543">
        <v>0.88500000000000001</v>
      </c>
      <c r="AW23" s="544"/>
      <c r="AX23" s="543">
        <v>0.90429999999999999</v>
      </c>
      <c r="AY23" s="544"/>
      <c r="AZ23" s="543">
        <v>0.92290000000000005</v>
      </c>
      <c r="BA23" s="544"/>
      <c r="BB23" s="543">
        <v>0.91439999999999999</v>
      </c>
      <c r="BC23" s="544"/>
      <c r="BD23" s="543">
        <v>0.92720000000000002</v>
      </c>
      <c r="BE23" s="544"/>
      <c r="BF23" s="547">
        <v>0.93689999999999996</v>
      </c>
      <c r="BG23" s="548"/>
      <c r="BH23" s="543">
        <v>0.91610000000000003</v>
      </c>
      <c r="BI23" s="544"/>
      <c r="BJ23" s="543">
        <v>0.89990000000000003</v>
      </c>
      <c r="BK23" s="544"/>
      <c r="BL23" s="543">
        <v>0.92679999999999996</v>
      </c>
      <c r="BM23" s="544"/>
      <c r="BN23" s="543">
        <v>0.94</v>
      </c>
      <c r="BO23" s="544"/>
      <c r="BP23" s="543">
        <v>0.93</v>
      </c>
      <c r="BQ23" s="544"/>
      <c r="BR23" s="547">
        <v>0.93899999999999995</v>
      </c>
      <c r="BS23" s="548"/>
      <c r="BT23" s="547">
        <v>0.92210000000000003</v>
      </c>
      <c r="BU23" s="521"/>
      <c r="BV23" s="543">
        <v>0.91600000000000004</v>
      </c>
      <c r="BW23" s="544"/>
      <c r="BX23" s="547">
        <v>0.93479999999999996</v>
      </c>
      <c r="BY23" s="521"/>
      <c r="BZ23" s="547">
        <v>0.94750000000000001</v>
      </c>
      <c r="CA23" s="521"/>
      <c r="CB23" s="547">
        <v>0.9264</v>
      </c>
      <c r="CC23" s="521"/>
      <c r="CD23" s="543"/>
      <c r="CE23" s="544"/>
      <c r="CF23" s="543"/>
      <c r="CG23" s="544"/>
      <c r="CH23" s="543"/>
      <c r="CI23" s="544"/>
      <c r="CJ23" s="543"/>
      <c r="CK23" s="544"/>
      <c r="CL23" s="543"/>
      <c r="CM23" s="544"/>
      <c r="CN23" s="543"/>
      <c r="CO23" s="544"/>
      <c r="CP23" s="543"/>
      <c r="CQ23" s="544"/>
      <c r="CR23" s="543"/>
      <c r="CS23" s="544"/>
      <c r="CT23" s="543"/>
      <c r="CU23" s="544"/>
      <c r="CV23" s="543"/>
      <c r="CW23" s="544"/>
      <c r="CX23" s="543"/>
      <c r="CY23" s="544"/>
      <c r="CZ23" s="543"/>
      <c r="DA23" s="544"/>
      <c r="DB23" s="543"/>
      <c r="DC23" s="544"/>
      <c r="DD23" s="543"/>
      <c r="DE23" s="544"/>
      <c r="DF23" s="543"/>
      <c r="DG23" s="544"/>
      <c r="DH23" s="543"/>
      <c r="DI23" s="544"/>
      <c r="DJ23" s="543"/>
      <c r="DK23" s="544"/>
      <c r="DL23" s="543"/>
      <c r="DM23" s="544"/>
      <c r="DN23" s="543"/>
      <c r="DO23" s="544"/>
      <c r="DP23" s="543"/>
      <c r="DQ23" s="544"/>
    </row>
    <row r="24" spans="1:121" s="336" customFormat="1" ht="5.25" customHeight="1" x14ac:dyDescent="0.2">
      <c r="A24" s="334"/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335"/>
      <c r="BF24" s="335"/>
      <c r="BG24" s="335"/>
      <c r="BH24" s="335"/>
      <c r="BI24" s="335"/>
      <c r="BJ24" s="335"/>
      <c r="BK24" s="335"/>
      <c r="BL24" s="335"/>
      <c r="BM24" s="335"/>
      <c r="BN24" s="335"/>
      <c r="BO24" s="335"/>
      <c r="BP24" s="335"/>
      <c r="BQ24" s="335"/>
      <c r="BR24" s="335"/>
      <c r="BS24" s="335"/>
      <c r="BT24" s="335"/>
      <c r="BU24" s="335"/>
      <c r="BV24" s="335"/>
      <c r="BW24" s="335"/>
      <c r="BX24" s="335"/>
      <c r="BY24" s="335"/>
      <c r="BZ24" s="335"/>
      <c r="CA24" s="335"/>
      <c r="CB24" s="335"/>
      <c r="CC24" s="335"/>
      <c r="CD24" s="335"/>
      <c r="CE24" s="335"/>
      <c r="CF24" s="335"/>
      <c r="CG24" s="335"/>
      <c r="CH24" s="335"/>
      <c r="CI24" s="335"/>
      <c r="CJ24" s="335"/>
      <c r="CK24" s="335"/>
      <c r="CL24" s="335"/>
      <c r="CM24" s="335"/>
      <c r="CN24" s="335"/>
      <c r="CO24" s="335"/>
      <c r="CP24" s="335"/>
      <c r="CQ24" s="335"/>
      <c r="CR24" s="335"/>
      <c r="CS24" s="335"/>
      <c r="CT24" s="335"/>
      <c r="CU24" s="335"/>
      <c r="CV24" s="335"/>
      <c r="CW24" s="335"/>
      <c r="CX24" s="335"/>
      <c r="CY24" s="335"/>
      <c r="CZ24" s="335"/>
      <c r="DA24" s="335"/>
      <c r="DB24" s="335"/>
      <c r="DC24" s="335"/>
      <c r="DD24" s="335"/>
      <c r="DE24" s="335"/>
      <c r="DF24" s="335"/>
      <c r="DG24" s="335"/>
      <c r="DH24" s="335"/>
      <c r="DI24" s="335"/>
      <c r="DJ24" s="335"/>
      <c r="DK24" s="335"/>
      <c r="DL24" s="335"/>
      <c r="DM24" s="335"/>
      <c r="DN24" s="335"/>
      <c r="DO24" s="335"/>
      <c r="DP24" s="335"/>
      <c r="DQ24" s="335"/>
    </row>
    <row r="25" spans="1:121" x14ac:dyDescent="0.2">
      <c r="A25" s="337" t="s">
        <v>265</v>
      </c>
      <c r="B25" s="338"/>
      <c r="C25" s="338"/>
      <c r="D25" s="338"/>
      <c r="E25" s="338"/>
      <c r="F25" s="338"/>
      <c r="G25" s="338"/>
      <c r="H25" s="338"/>
      <c r="I25" s="338"/>
      <c r="J25" s="339"/>
      <c r="K25" s="339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9"/>
      <c r="W25" s="339"/>
      <c r="X25" s="338"/>
      <c r="Y25" s="338"/>
      <c r="Z25" s="339"/>
      <c r="AA25" s="339"/>
      <c r="AB25" s="339"/>
      <c r="AC25" s="340"/>
      <c r="AD25" s="339"/>
      <c r="AE25" s="339"/>
      <c r="AF25" s="338"/>
      <c r="AG25" s="338"/>
      <c r="AH25" s="339"/>
      <c r="AI25" s="339"/>
      <c r="AJ25" s="338"/>
      <c r="AK25" s="338"/>
      <c r="AL25" s="338"/>
      <c r="AM25" s="338"/>
      <c r="AN25" s="470"/>
      <c r="AO25" s="471"/>
      <c r="AP25" s="338"/>
      <c r="AQ25" s="338"/>
      <c r="AR25" s="339"/>
      <c r="AS25" s="339"/>
      <c r="AT25" s="339"/>
      <c r="AU25" s="339"/>
      <c r="AV25" s="338"/>
      <c r="AW25" s="341"/>
      <c r="AX25" s="338"/>
      <c r="AY25" s="341"/>
      <c r="AZ25" s="338"/>
      <c r="BA25" s="341"/>
      <c r="BB25" s="339"/>
      <c r="BC25" s="340"/>
      <c r="BD25" s="339"/>
      <c r="BE25" s="340"/>
      <c r="BF25" s="339"/>
      <c r="BG25" s="340"/>
      <c r="BH25" s="339"/>
      <c r="BI25" s="340"/>
      <c r="BJ25" s="339"/>
      <c r="BK25" s="340"/>
      <c r="BL25" s="339"/>
      <c r="BM25" s="340"/>
      <c r="BN25" s="339"/>
      <c r="BO25" s="340"/>
      <c r="BP25" s="339"/>
      <c r="BQ25" s="340"/>
      <c r="BR25" s="339"/>
      <c r="BS25" s="340"/>
      <c r="BT25" s="339"/>
      <c r="BU25" s="340"/>
      <c r="BV25" s="339"/>
      <c r="BW25" s="340"/>
      <c r="BX25" s="339"/>
      <c r="BY25" s="340"/>
      <c r="BZ25" s="339"/>
      <c r="CA25" s="340"/>
      <c r="CB25" s="339"/>
      <c r="CC25" s="340"/>
      <c r="CD25" s="339"/>
      <c r="CE25" s="340"/>
      <c r="CF25" s="339"/>
      <c r="CG25" s="340"/>
      <c r="CH25" s="339"/>
      <c r="CI25" s="340"/>
      <c r="CJ25" s="339"/>
      <c r="CK25" s="340"/>
      <c r="CL25" s="339"/>
      <c r="CM25" s="340"/>
      <c r="CN25" s="339"/>
      <c r="CO25" s="340"/>
      <c r="CP25" s="339"/>
      <c r="CQ25" s="340"/>
      <c r="CR25" s="339"/>
      <c r="CS25" s="340"/>
      <c r="CT25" s="339"/>
      <c r="CU25" s="340"/>
      <c r="CV25" s="339"/>
      <c r="CW25" s="340"/>
      <c r="CX25" s="339"/>
      <c r="CY25" s="340"/>
      <c r="CZ25" s="339"/>
      <c r="DA25" s="340"/>
      <c r="DB25" s="339"/>
      <c r="DC25" s="340"/>
      <c r="DD25" s="339"/>
      <c r="DE25" s="340"/>
      <c r="DF25" s="339"/>
      <c r="DG25" s="340"/>
      <c r="DH25" s="339"/>
      <c r="DI25" s="340"/>
      <c r="DJ25" s="339"/>
      <c r="DK25" s="340"/>
      <c r="DL25" s="339"/>
      <c r="DM25" s="340"/>
      <c r="DN25" s="339"/>
      <c r="DO25" s="340"/>
      <c r="DP25" s="339"/>
      <c r="DQ25" s="340"/>
    </row>
    <row r="26" spans="1:121" s="336" customFormat="1" x14ac:dyDescent="0.2">
      <c r="A26" s="328" t="s">
        <v>251</v>
      </c>
      <c r="B26" s="489">
        <f>$B$10</f>
        <v>44562</v>
      </c>
      <c r="C26" s="470"/>
      <c r="D26" s="489" t="e">
        <f ca="1">$D$10</f>
        <v>#NAME?</v>
      </c>
      <c r="E26" s="470"/>
      <c r="F26" s="489" t="e">
        <f ca="1">$F$10</f>
        <v>#NAME?</v>
      </c>
      <c r="G26" s="470"/>
      <c r="H26" s="489" t="e">
        <f ca="1">$H$10</f>
        <v>#NAME?</v>
      </c>
      <c r="I26" s="470"/>
      <c r="J26" s="489" t="e">
        <f ca="1">$J$10</f>
        <v>#NAME?</v>
      </c>
      <c r="K26" s="470"/>
      <c r="L26" s="489" t="e">
        <f ca="1">$L$10</f>
        <v>#NAME?</v>
      </c>
      <c r="M26" s="470"/>
      <c r="N26" s="489" t="e">
        <f ca="1">$N$10</f>
        <v>#NAME?</v>
      </c>
      <c r="O26" s="470"/>
      <c r="P26" s="545" t="e">
        <f ca="1">$P$10</f>
        <v>#NAME?</v>
      </c>
      <c r="Q26" s="546"/>
      <c r="R26" s="489" t="e">
        <f ca="1">$R$10</f>
        <v>#NAME?</v>
      </c>
      <c r="S26" s="470"/>
      <c r="T26" s="489" t="e">
        <f ca="1">$T$10</f>
        <v>#NAME?</v>
      </c>
      <c r="U26" s="470"/>
      <c r="V26" s="489" t="e">
        <f ca="1">$V$10</f>
        <v>#NAME?</v>
      </c>
      <c r="W26" s="470"/>
      <c r="X26" s="489" t="e">
        <f ca="1">X10</f>
        <v>#NAME?</v>
      </c>
      <c r="Y26" s="470"/>
      <c r="Z26" s="489" t="e">
        <f ca="1">Z10</f>
        <v>#NAME?</v>
      </c>
      <c r="AA26" s="470"/>
      <c r="AB26" s="489" t="e">
        <f ca="1">AB10</f>
        <v>#NAME?</v>
      </c>
      <c r="AC26" s="542"/>
      <c r="AD26" s="513" t="e">
        <f ca="1">AD10</f>
        <v>#NAME?</v>
      </c>
      <c r="AE26" s="470"/>
      <c r="AF26" s="489" t="e">
        <f ca="1">AF10</f>
        <v>#NAME?</v>
      </c>
      <c r="AG26" s="470"/>
      <c r="AH26" s="489" t="e">
        <f ca="1">AH10</f>
        <v>#NAME?</v>
      </c>
      <c r="AI26" s="470"/>
      <c r="AJ26" s="489" t="e">
        <f ca="1">AJ10</f>
        <v>#NAME?</v>
      </c>
      <c r="AK26" s="470"/>
      <c r="AL26" s="489" t="e">
        <f ca="1">AL10</f>
        <v>#NAME?</v>
      </c>
      <c r="AM26" s="470"/>
      <c r="AN26" s="476" t="e">
        <f ca="1">AN10</f>
        <v>#NAME?</v>
      </c>
      <c r="AO26" s="443"/>
      <c r="AP26" s="513" t="e">
        <f ca="1">AP10</f>
        <v>#NAME?</v>
      </c>
      <c r="AQ26" s="470"/>
      <c r="AR26" s="489" t="e">
        <f ca="1">AR10</f>
        <v>#NAME?</v>
      </c>
      <c r="AS26" s="470"/>
      <c r="AT26" s="489" t="e">
        <f ca="1">AT10</f>
        <v>#NAME?</v>
      </c>
      <c r="AU26" s="470"/>
      <c r="AV26" s="489" t="e">
        <f ca="1">AV10</f>
        <v>#NAME?</v>
      </c>
      <c r="AW26" s="542"/>
      <c r="AX26" s="489" t="e">
        <f ca="1">AX10</f>
        <v>#NAME?</v>
      </c>
      <c r="AY26" s="542"/>
      <c r="AZ26" s="489" t="e">
        <f ca="1">AZ10</f>
        <v>#NAME?</v>
      </c>
      <c r="BA26" s="542"/>
      <c r="BB26" s="489" t="e">
        <f ca="1">BB10</f>
        <v>#NAME?</v>
      </c>
      <c r="BC26" s="542"/>
      <c r="BD26" s="489" t="e">
        <f ca="1">BD10</f>
        <v>#NAME?</v>
      </c>
      <c r="BE26" s="542"/>
      <c r="BF26" s="489" t="e">
        <f ca="1">BF10</f>
        <v>#NAME?</v>
      </c>
      <c r="BG26" s="542"/>
      <c r="BH26" s="489" t="e">
        <f ca="1">BH10</f>
        <v>#NAME?</v>
      </c>
      <c r="BI26" s="542"/>
      <c r="BJ26" s="489" t="e">
        <f ca="1">BJ10</f>
        <v>#NAME?</v>
      </c>
      <c r="BK26" s="542"/>
      <c r="BL26" s="489" t="e">
        <f ca="1">BL10</f>
        <v>#NAME?</v>
      </c>
      <c r="BM26" s="542"/>
      <c r="BN26" s="489" t="e">
        <f ca="1">BN10</f>
        <v>#NAME?</v>
      </c>
      <c r="BO26" s="542"/>
      <c r="BP26" s="489" t="e">
        <f ca="1">BP10</f>
        <v>#NAME?</v>
      </c>
      <c r="BQ26" s="542"/>
      <c r="BR26" s="489" t="e">
        <f ca="1">BR10</f>
        <v>#NAME?</v>
      </c>
      <c r="BS26" s="542"/>
      <c r="BT26" s="489" t="e">
        <f ca="1">BT10</f>
        <v>#NAME?</v>
      </c>
      <c r="BU26" s="542"/>
      <c r="BV26" s="489" t="e">
        <f ca="1">BV10</f>
        <v>#NAME?</v>
      </c>
      <c r="BW26" s="542"/>
      <c r="BX26" s="489" t="e">
        <f ca="1">BX10</f>
        <v>#NAME?</v>
      </c>
      <c r="BY26" s="542"/>
      <c r="BZ26" s="489" t="e">
        <f ca="1">BZ10</f>
        <v>#NAME?</v>
      </c>
      <c r="CA26" s="542"/>
      <c r="CB26" s="489" t="e">
        <f ca="1">CB10</f>
        <v>#NAME?</v>
      </c>
      <c r="CC26" s="542"/>
      <c r="CD26" s="489" t="e">
        <f ca="1">CD10</f>
        <v>#NAME?</v>
      </c>
      <c r="CE26" s="542"/>
      <c r="CF26" s="489" t="e">
        <f ca="1">CF10</f>
        <v>#NAME?</v>
      </c>
      <c r="CG26" s="542"/>
      <c r="CH26" s="489" t="e">
        <f ca="1">CH10</f>
        <v>#NAME?</v>
      </c>
      <c r="CI26" s="542"/>
      <c r="CJ26" s="489" t="e">
        <f ca="1">CJ10</f>
        <v>#NAME?</v>
      </c>
      <c r="CK26" s="542"/>
      <c r="CL26" s="489" t="e">
        <f ca="1">CL10</f>
        <v>#NAME?</v>
      </c>
      <c r="CM26" s="542"/>
      <c r="CN26" s="489" t="e">
        <f ca="1">CN10</f>
        <v>#NAME?</v>
      </c>
      <c r="CO26" s="542"/>
      <c r="CP26" s="489" t="e">
        <f ca="1">CP10</f>
        <v>#NAME?</v>
      </c>
      <c r="CQ26" s="542"/>
      <c r="CR26" s="489" t="e">
        <f ca="1">CR10</f>
        <v>#NAME?</v>
      </c>
      <c r="CS26" s="542"/>
      <c r="CT26" s="489" t="e">
        <f ca="1">CT10</f>
        <v>#NAME?</v>
      </c>
      <c r="CU26" s="542"/>
      <c r="CV26" s="489" t="e">
        <f ca="1">CV10</f>
        <v>#NAME?</v>
      </c>
      <c r="CW26" s="542"/>
      <c r="CX26" s="489" t="e">
        <f ca="1">CX10</f>
        <v>#NAME?</v>
      </c>
      <c r="CY26" s="542"/>
      <c r="CZ26" s="489" t="e">
        <f ca="1">CZ10</f>
        <v>#NAME?</v>
      </c>
      <c r="DA26" s="542"/>
      <c r="DB26" s="489" t="e">
        <f ca="1">DB10</f>
        <v>#NAME?</v>
      </c>
      <c r="DC26" s="542"/>
      <c r="DD26" s="489" t="e">
        <f ca="1">DD10</f>
        <v>#NAME?</v>
      </c>
      <c r="DE26" s="542"/>
      <c r="DF26" s="489" t="e">
        <f ca="1">DF10</f>
        <v>#NAME?</v>
      </c>
      <c r="DG26" s="542"/>
      <c r="DH26" s="489" t="e">
        <f ca="1">DH10</f>
        <v>#NAME?</v>
      </c>
      <c r="DI26" s="542"/>
      <c r="DJ26" s="489" t="e">
        <f ca="1">DJ10</f>
        <v>#NAME?</v>
      </c>
      <c r="DK26" s="542"/>
      <c r="DL26" s="489" t="e">
        <f ca="1">DL10</f>
        <v>#NAME?</v>
      </c>
      <c r="DM26" s="542"/>
      <c r="DN26" s="489" t="e">
        <f ca="1">DN10</f>
        <v>#NAME?</v>
      </c>
      <c r="DO26" s="542"/>
      <c r="DP26" s="489" t="e">
        <f ca="1">DP10</f>
        <v>#NAME?</v>
      </c>
      <c r="DQ26" s="542"/>
    </row>
    <row r="27" spans="1:121" s="336" customFormat="1" ht="14.25" customHeight="1" x14ac:dyDescent="0.2">
      <c r="A27" s="342" t="s">
        <v>102</v>
      </c>
      <c r="B27" s="485">
        <v>5.69</v>
      </c>
      <c r="C27" s="485"/>
      <c r="D27" s="485">
        <v>4.6900000000000004</v>
      </c>
      <c r="E27" s="485"/>
      <c r="F27" s="485">
        <v>1.95</v>
      </c>
      <c r="G27" s="485"/>
      <c r="H27" s="485">
        <v>4.1399999999999997</v>
      </c>
      <c r="I27" s="485"/>
      <c r="J27" s="505">
        <v>4.29</v>
      </c>
      <c r="K27" s="505"/>
      <c r="L27" s="505">
        <v>4.2</v>
      </c>
      <c r="M27" s="506"/>
      <c r="N27" s="485">
        <v>3.81</v>
      </c>
      <c r="O27" s="485"/>
      <c r="P27" s="529">
        <v>4.45</v>
      </c>
      <c r="Q27" s="529"/>
      <c r="R27" s="528">
        <v>2.79</v>
      </c>
      <c r="S27" s="485"/>
      <c r="T27" s="505">
        <v>6.02</v>
      </c>
      <c r="U27" s="506"/>
      <c r="V27" s="485">
        <v>5.82</v>
      </c>
      <c r="W27" s="485"/>
      <c r="X27" s="505">
        <v>4.5999999999999996</v>
      </c>
      <c r="Y27" s="522"/>
      <c r="Z27" s="505">
        <v>5.28</v>
      </c>
      <c r="AA27" s="506"/>
      <c r="AB27" s="505">
        <v>5.32</v>
      </c>
      <c r="AC27" s="522"/>
      <c r="AD27" s="505">
        <v>5.33</v>
      </c>
      <c r="AE27" s="506"/>
      <c r="AF27" s="505">
        <v>5.43</v>
      </c>
      <c r="AG27" s="506"/>
      <c r="AH27" s="505">
        <v>5.53</v>
      </c>
      <c r="AI27" s="506"/>
      <c r="AJ27" s="505">
        <v>5.6</v>
      </c>
      <c r="AK27" s="522"/>
      <c r="AL27" s="505">
        <v>5.73</v>
      </c>
      <c r="AM27" s="523"/>
      <c r="AN27" s="505">
        <v>4.5199999999999996</v>
      </c>
      <c r="AO27" s="506"/>
      <c r="AP27" s="505">
        <v>4.7</v>
      </c>
      <c r="AQ27" s="506"/>
      <c r="AR27" s="505">
        <v>4.18</v>
      </c>
      <c r="AS27" s="506"/>
      <c r="AT27" s="505">
        <v>4.8</v>
      </c>
      <c r="AU27" s="506"/>
      <c r="AV27" s="505">
        <v>3.91</v>
      </c>
      <c r="AW27" s="506"/>
      <c r="AX27" s="505">
        <v>4.3600000000000003</v>
      </c>
      <c r="AY27" s="506"/>
      <c r="AZ27" s="505">
        <v>4.29</v>
      </c>
      <c r="BA27" s="506"/>
      <c r="BB27" s="505">
        <v>5.59</v>
      </c>
      <c r="BC27" s="506"/>
      <c r="BD27" s="505">
        <v>6.39</v>
      </c>
      <c r="BE27" s="506"/>
      <c r="BF27" s="505">
        <v>6.45</v>
      </c>
      <c r="BG27" s="506"/>
      <c r="BH27" s="505">
        <v>4.66</v>
      </c>
      <c r="BI27" s="506"/>
      <c r="BJ27" s="505">
        <v>5.62</v>
      </c>
      <c r="BK27" s="506"/>
      <c r="BL27" s="524">
        <v>5.14</v>
      </c>
      <c r="BM27" s="525"/>
      <c r="BN27" s="505">
        <v>5.23</v>
      </c>
      <c r="BO27" s="506"/>
      <c r="BP27" s="505">
        <v>5</v>
      </c>
      <c r="BQ27" s="506"/>
      <c r="BR27" s="505">
        <v>5.37</v>
      </c>
      <c r="BS27" s="506"/>
      <c r="BT27" s="492">
        <v>4.9400000000000004</v>
      </c>
      <c r="BU27" s="444"/>
      <c r="BV27" s="492">
        <v>5.36</v>
      </c>
      <c r="BW27" s="444"/>
      <c r="BX27" s="492">
        <v>5.15</v>
      </c>
      <c r="BY27" s="444"/>
      <c r="BZ27" s="492">
        <v>5.01</v>
      </c>
      <c r="CA27" s="444"/>
      <c r="CB27" s="492">
        <v>5.29</v>
      </c>
      <c r="CC27" s="444"/>
      <c r="CD27" s="505"/>
      <c r="CE27" s="506"/>
      <c r="CF27" s="505"/>
      <c r="CG27" s="506"/>
      <c r="CH27" s="505"/>
      <c r="CI27" s="506"/>
      <c r="CJ27" s="505"/>
      <c r="CK27" s="506"/>
      <c r="CL27" s="505"/>
      <c r="CM27" s="506"/>
      <c r="CN27" s="505"/>
      <c r="CO27" s="506"/>
      <c r="CP27" s="505"/>
      <c r="CQ27" s="506"/>
      <c r="CR27" s="505"/>
      <c r="CS27" s="506"/>
      <c r="CT27" s="505"/>
      <c r="CU27" s="506"/>
      <c r="CV27" s="505"/>
      <c r="CW27" s="506"/>
      <c r="CX27" s="505"/>
      <c r="CY27" s="506"/>
      <c r="CZ27" s="505"/>
      <c r="DA27" s="506"/>
      <c r="DB27" s="505"/>
      <c r="DC27" s="506"/>
      <c r="DD27" s="505"/>
      <c r="DE27" s="506"/>
      <c r="DF27" s="505"/>
      <c r="DG27" s="506"/>
      <c r="DH27" s="505"/>
      <c r="DI27" s="506"/>
      <c r="DJ27" s="505"/>
      <c r="DK27" s="506"/>
      <c r="DL27" s="505"/>
      <c r="DM27" s="506"/>
      <c r="DN27" s="505"/>
      <c r="DO27" s="506"/>
      <c r="DP27" s="505"/>
      <c r="DQ27" s="506"/>
    </row>
    <row r="28" spans="1:121" s="336" customFormat="1" ht="14.25" x14ac:dyDescent="0.2">
      <c r="A28" s="342" t="s">
        <v>252</v>
      </c>
      <c r="B28" s="485">
        <v>5.16</v>
      </c>
      <c r="C28" s="485"/>
      <c r="D28" s="485">
        <v>4.5999999999999996</v>
      </c>
      <c r="E28" s="485"/>
      <c r="F28" s="485">
        <v>3.8</v>
      </c>
      <c r="G28" s="485"/>
      <c r="H28" s="485">
        <v>4.47</v>
      </c>
      <c r="I28" s="485"/>
      <c r="J28" s="505">
        <v>2.92</v>
      </c>
      <c r="K28" s="505"/>
      <c r="L28" s="505">
        <v>3.01</v>
      </c>
      <c r="M28" s="506"/>
      <c r="N28" s="485">
        <v>2.52</v>
      </c>
      <c r="O28" s="485"/>
      <c r="P28" s="529">
        <v>3.75</v>
      </c>
      <c r="Q28" s="529"/>
      <c r="R28" s="528">
        <v>3.06</v>
      </c>
      <c r="S28" s="485"/>
      <c r="T28" s="505">
        <v>4.0999999999999996</v>
      </c>
      <c r="U28" s="506"/>
      <c r="V28" s="485">
        <v>4.33</v>
      </c>
      <c r="W28" s="485"/>
      <c r="X28" s="505">
        <v>3.81</v>
      </c>
      <c r="Y28" s="522"/>
      <c r="Z28" s="505">
        <v>4.18</v>
      </c>
      <c r="AA28" s="506"/>
      <c r="AB28" s="505">
        <v>4.34</v>
      </c>
      <c r="AC28" s="522"/>
      <c r="AD28" s="505">
        <v>4.5599999999999996</v>
      </c>
      <c r="AE28" s="506"/>
      <c r="AF28" s="505">
        <v>3.83</v>
      </c>
      <c r="AG28" s="506"/>
      <c r="AH28" s="505">
        <v>4.13</v>
      </c>
      <c r="AI28" s="506"/>
      <c r="AJ28" s="505">
        <v>4.32</v>
      </c>
      <c r="AK28" s="522"/>
      <c r="AL28" s="505">
        <v>4.16</v>
      </c>
      <c r="AM28" s="523"/>
      <c r="AN28" s="505">
        <v>4.91</v>
      </c>
      <c r="AO28" s="506"/>
      <c r="AP28" s="505">
        <v>4.38</v>
      </c>
      <c r="AQ28" s="506"/>
      <c r="AR28" s="505">
        <v>5.08</v>
      </c>
      <c r="AS28" s="506"/>
      <c r="AT28" s="505">
        <v>5.05</v>
      </c>
      <c r="AU28" s="506"/>
      <c r="AV28" s="505">
        <v>4.2</v>
      </c>
      <c r="AW28" s="506"/>
      <c r="AX28" s="505">
        <v>5.0199999999999996</v>
      </c>
      <c r="AY28" s="506"/>
      <c r="AZ28" s="505">
        <v>4.5199999999999996</v>
      </c>
      <c r="BA28" s="506"/>
      <c r="BB28" s="505">
        <v>4.3499999999999996</v>
      </c>
      <c r="BC28" s="506"/>
      <c r="BD28" s="505">
        <v>4.54</v>
      </c>
      <c r="BE28" s="506"/>
      <c r="BF28" s="505">
        <v>4.63</v>
      </c>
      <c r="BG28" s="506"/>
      <c r="BH28" s="505">
        <v>5.94</v>
      </c>
      <c r="BI28" s="506"/>
      <c r="BJ28" s="505">
        <v>5.18</v>
      </c>
      <c r="BK28" s="506"/>
      <c r="BL28" s="524">
        <v>6</v>
      </c>
      <c r="BM28" s="525"/>
      <c r="BN28" s="505">
        <v>5.57</v>
      </c>
      <c r="BO28" s="506"/>
      <c r="BP28" s="505">
        <v>5</v>
      </c>
      <c r="BQ28" s="506"/>
      <c r="BR28" s="505">
        <v>5.42</v>
      </c>
      <c r="BS28" s="506"/>
      <c r="BT28" s="492">
        <v>5.07</v>
      </c>
      <c r="BU28" s="444"/>
      <c r="BV28" s="492">
        <v>4.6900000000000004</v>
      </c>
      <c r="BW28" s="444"/>
      <c r="BX28" s="492">
        <v>4.21</v>
      </c>
      <c r="BY28" s="444"/>
      <c r="BZ28" s="492">
        <v>4.5</v>
      </c>
      <c r="CA28" s="444"/>
      <c r="CB28" s="492">
        <v>4.92</v>
      </c>
      <c r="CC28" s="444"/>
      <c r="CD28" s="505"/>
      <c r="CE28" s="506"/>
      <c r="CF28" s="505"/>
      <c r="CG28" s="506"/>
      <c r="CH28" s="505"/>
      <c r="CI28" s="506"/>
      <c r="CJ28" s="505"/>
      <c r="CK28" s="506"/>
      <c r="CL28" s="505"/>
      <c r="CM28" s="506"/>
      <c r="CN28" s="505"/>
      <c r="CO28" s="506"/>
      <c r="CP28" s="505"/>
      <c r="CQ28" s="506"/>
      <c r="CR28" s="505"/>
      <c r="CS28" s="506"/>
      <c r="CT28" s="505"/>
      <c r="CU28" s="506"/>
      <c r="CV28" s="505"/>
      <c r="CW28" s="506"/>
      <c r="CX28" s="505"/>
      <c r="CY28" s="506"/>
      <c r="CZ28" s="505"/>
      <c r="DA28" s="506"/>
      <c r="DB28" s="505"/>
      <c r="DC28" s="506"/>
      <c r="DD28" s="505"/>
      <c r="DE28" s="506"/>
      <c r="DF28" s="505"/>
      <c r="DG28" s="506"/>
      <c r="DH28" s="505"/>
      <c r="DI28" s="506"/>
      <c r="DJ28" s="505"/>
      <c r="DK28" s="506"/>
      <c r="DL28" s="505"/>
      <c r="DM28" s="506"/>
      <c r="DN28" s="505"/>
      <c r="DO28" s="506"/>
      <c r="DP28" s="505"/>
      <c r="DQ28" s="506"/>
    </row>
    <row r="29" spans="1:121" s="336" customFormat="1" ht="14.25" x14ac:dyDescent="0.2">
      <c r="A29" s="342" t="s">
        <v>253</v>
      </c>
      <c r="B29" s="485">
        <v>0</v>
      </c>
      <c r="C29" s="485"/>
      <c r="D29" s="485">
        <v>0</v>
      </c>
      <c r="E29" s="485"/>
      <c r="F29" s="485" t="s">
        <v>254</v>
      </c>
      <c r="G29" s="485"/>
      <c r="H29" s="485" t="s">
        <v>254</v>
      </c>
      <c r="I29" s="485"/>
      <c r="J29" s="507" t="s">
        <v>254</v>
      </c>
      <c r="K29" s="507"/>
      <c r="L29" s="505">
        <v>0</v>
      </c>
      <c r="M29" s="506"/>
      <c r="N29" s="485">
        <v>2.15</v>
      </c>
      <c r="O29" s="485"/>
      <c r="P29" s="529">
        <v>4.3</v>
      </c>
      <c r="Q29" s="529"/>
      <c r="R29" s="528">
        <v>5.0999999999999996</v>
      </c>
      <c r="S29" s="485"/>
      <c r="T29" s="505">
        <v>5.24</v>
      </c>
      <c r="U29" s="506"/>
      <c r="V29" s="485">
        <v>5.69</v>
      </c>
      <c r="W29" s="485"/>
      <c r="X29" s="505">
        <v>5.0999999999999996</v>
      </c>
      <c r="Y29" s="522"/>
      <c r="Z29" s="505">
        <v>4.68</v>
      </c>
      <c r="AA29" s="506"/>
      <c r="AB29" s="505">
        <v>4.62</v>
      </c>
      <c r="AC29" s="522"/>
      <c r="AD29" s="505">
        <v>3.78</v>
      </c>
      <c r="AE29" s="506"/>
      <c r="AF29" s="505">
        <v>3.78</v>
      </c>
      <c r="AG29" s="506"/>
      <c r="AH29" s="505">
        <v>3.95</v>
      </c>
      <c r="AI29" s="506"/>
      <c r="AJ29" s="505">
        <v>4.42</v>
      </c>
      <c r="AK29" s="522"/>
      <c r="AL29" s="505">
        <v>4.3600000000000003</v>
      </c>
      <c r="AM29" s="523"/>
      <c r="AN29" s="505">
        <v>3.59</v>
      </c>
      <c r="AO29" s="506"/>
      <c r="AP29" s="505">
        <v>3.15</v>
      </c>
      <c r="AQ29" s="506"/>
      <c r="AR29" s="505">
        <v>4</v>
      </c>
      <c r="AS29" s="506"/>
      <c r="AT29" s="505">
        <v>3.58</v>
      </c>
      <c r="AU29" s="506"/>
      <c r="AV29" s="505">
        <v>3.12</v>
      </c>
      <c r="AW29" s="506"/>
      <c r="AX29" s="505">
        <v>3.95</v>
      </c>
      <c r="AY29" s="506"/>
      <c r="AZ29" s="505">
        <v>3.17</v>
      </c>
      <c r="BA29" s="506"/>
      <c r="BB29" s="505">
        <v>3.86</v>
      </c>
      <c r="BC29" s="506"/>
      <c r="BD29" s="505">
        <v>3.3</v>
      </c>
      <c r="BE29" s="506"/>
      <c r="BF29" s="505">
        <v>3.98</v>
      </c>
      <c r="BG29" s="506"/>
      <c r="BH29" s="505">
        <v>3.83</v>
      </c>
      <c r="BI29" s="506"/>
      <c r="BJ29" s="505">
        <v>3.52</v>
      </c>
      <c r="BK29" s="506"/>
      <c r="BL29" s="524">
        <v>3.59</v>
      </c>
      <c r="BM29" s="525"/>
      <c r="BN29" s="505">
        <v>4.12</v>
      </c>
      <c r="BO29" s="506"/>
      <c r="BP29" s="505">
        <v>5</v>
      </c>
      <c r="BQ29" s="506"/>
      <c r="BR29" s="505">
        <v>5.15</v>
      </c>
      <c r="BS29" s="506"/>
      <c r="BT29" s="492">
        <v>4.12</v>
      </c>
      <c r="BU29" s="444"/>
      <c r="BV29" s="492">
        <v>3.39</v>
      </c>
      <c r="BW29" s="444"/>
      <c r="BX29" s="492">
        <v>3.34</v>
      </c>
      <c r="BY29" s="444"/>
      <c r="BZ29" s="492">
        <v>3.14</v>
      </c>
      <c r="CA29" s="444"/>
      <c r="CB29" s="492">
        <v>3.13</v>
      </c>
      <c r="CC29" s="444"/>
      <c r="CD29" s="505"/>
      <c r="CE29" s="506"/>
      <c r="CF29" s="505"/>
      <c r="CG29" s="506"/>
      <c r="CH29" s="505"/>
      <c r="CI29" s="506"/>
      <c r="CJ29" s="505"/>
      <c r="CK29" s="506"/>
      <c r="CL29" s="505"/>
      <c r="CM29" s="506"/>
      <c r="CN29" s="505"/>
      <c r="CO29" s="506"/>
      <c r="CP29" s="505"/>
      <c r="CQ29" s="506"/>
      <c r="CR29" s="505"/>
      <c r="CS29" s="506"/>
      <c r="CT29" s="505"/>
      <c r="CU29" s="506"/>
      <c r="CV29" s="505"/>
      <c r="CW29" s="506"/>
      <c r="CX29" s="505"/>
      <c r="CY29" s="506"/>
      <c r="CZ29" s="505"/>
      <c r="DA29" s="506"/>
      <c r="DB29" s="505"/>
      <c r="DC29" s="506"/>
      <c r="DD29" s="505"/>
      <c r="DE29" s="506"/>
      <c r="DF29" s="505"/>
      <c r="DG29" s="506"/>
      <c r="DH29" s="505"/>
      <c r="DI29" s="506"/>
      <c r="DJ29" s="505"/>
      <c r="DK29" s="506"/>
      <c r="DL29" s="505"/>
      <c r="DM29" s="506"/>
      <c r="DN29" s="505"/>
      <c r="DO29" s="506"/>
      <c r="DP29" s="505"/>
      <c r="DQ29" s="506"/>
    </row>
    <row r="30" spans="1:121" s="343" customFormat="1" ht="14.25" x14ac:dyDescent="0.2">
      <c r="A30" s="342" t="s">
        <v>255</v>
      </c>
      <c r="B30" s="485">
        <v>0</v>
      </c>
      <c r="C30" s="485"/>
      <c r="D30" s="485">
        <v>0</v>
      </c>
      <c r="E30" s="485"/>
      <c r="F30" s="485" t="s">
        <v>254</v>
      </c>
      <c r="G30" s="485"/>
      <c r="H30" s="485" t="s">
        <v>254</v>
      </c>
      <c r="I30" s="485"/>
      <c r="J30" s="505">
        <v>2.64</v>
      </c>
      <c r="K30" s="505"/>
      <c r="L30" s="505">
        <v>2.21</v>
      </c>
      <c r="M30" s="506"/>
      <c r="N30" s="485">
        <v>2.92</v>
      </c>
      <c r="O30" s="485"/>
      <c r="P30" s="529">
        <v>2.84</v>
      </c>
      <c r="Q30" s="529"/>
      <c r="R30" s="528">
        <v>2.3199999999999998</v>
      </c>
      <c r="S30" s="485"/>
      <c r="T30" s="505">
        <v>2.67</v>
      </c>
      <c r="U30" s="506"/>
      <c r="V30" s="485">
        <v>2.67</v>
      </c>
      <c r="W30" s="485"/>
      <c r="X30" s="505">
        <v>2.84</v>
      </c>
      <c r="Y30" s="522"/>
      <c r="Z30" s="505">
        <v>2.3199999999999998</v>
      </c>
      <c r="AA30" s="506"/>
      <c r="AB30" s="505">
        <v>3.38</v>
      </c>
      <c r="AC30" s="522"/>
      <c r="AD30" s="505">
        <v>2.79</v>
      </c>
      <c r="AE30" s="506"/>
      <c r="AF30" s="505">
        <v>3.28</v>
      </c>
      <c r="AG30" s="506"/>
      <c r="AH30" s="505">
        <v>3.23</v>
      </c>
      <c r="AI30" s="506"/>
      <c r="AJ30" s="505">
        <v>2.63</v>
      </c>
      <c r="AK30" s="522"/>
      <c r="AL30" s="505">
        <v>3.21</v>
      </c>
      <c r="AM30" s="523"/>
      <c r="AN30" s="505">
        <v>3.12</v>
      </c>
      <c r="AO30" s="506"/>
      <c r="AP30" s="505">
        <v>3.04</v>
      </c>
      <c r="AQ30" s="506"/>
      <c r="AR30" s="505">
        <v>2.7</v>
      </c>
      <c r="AS30" s="506"/>
      <c r="AT30" s="505">
        <v>2.91</v>
      </c>
      <c r="AU30" s="506"/>
      <c r="AV30" s="505">
        <v>2.36</v>
      </c>
      <c r="AW30" s="506"/>
      <c r="AX30" s="505">
        <v>2.63</v>
      </c>
      <c r="AY30" s="506"/>
      <c r="AZ30" s="505">
        <v>2.9</v>
      </c>
      <c r="BA30" s="506"/>
      <c r="BB30" s="505">
        <v>2.76</v>
      </c>
      <c r="BC30" s="506"/>
      <c r="BD30" s="505">
        <v>2.89</v>
      </c>
      <c r="BE30" s="506"/>
      <c r="BF30" s="505">
        <v>3.42</v>
      </c>
      <c r="BG30" s="506"/>
      <c r="BH30" s="505">
        <v>3.29</v>
      </c>
      <c r="BI30" s="506"/>
      <c r="BJ30" s="505">
        <v>2.87</v>
      </c>
      <c r="BK30" s="506"/>
      <c r="BL30" s="524">
        <v>3.59</v>
      </c>
      <c r="BM30" s="525"/>
      <c r="BN30" s="505">
        <v>3.34</v>
      </c>
      <c r="BO30" s="506"/>
      <c r="BP30" s="505">
        <v>3</v>
      </c>
      <c r="BQ30" s="506"/>
      <c r="BR30" s="505">
        <v>2.94</v>
      </c>
      <c r="BS30" s="506"/>
      <c r="BT30" s="492">
        <v>3.02</v>
      </c>
      <c r="BU30" s="444"/>
      <c r="BV30" s="492">
        <v>3.17</v>
      </c>
      <c r="BW30" s="444"/>
      <c r="BX30" s="492">
        <v>3.03</v>
      </c>
      <c r="BY30" s="444"/>
      <c r="BZ30" s="492">
        <v>3.25</v>
      </c>
      <c r="CA30" s="444"/>
      <c r="CB30" s="492">
        <v>2.96</v>
      </c>
      <c r="CC30" s="444"/>
      <c r="CD30" s="505"/>
      <c r="CE30" s="506"/>
      <c r="CF30" s="505"/>
      <c r="CG30" s="506"/>
      <c r="CH30" s="505"/>
      <c r="CI30" s="506"/>
      <c r="CJ30" s="505"/>
      <c r="CK30" s="506"/>
      <c r="CL30" s="505"/>
      <c r="CM30" s="506"/>
      <c r="CN30" s="505"/>
      <c r="CO30" s="506"/>
      <c r="CP30" s="505"/>
      <c r="CQ30" s="506"/>
      <c r="CR30" s="505"/>
      <c r="CS30" s="506"/>
      <c r="CT30" s="505"/>
      <c r="CU30" s="506"/>
      <c r="CV30" s="505"/>
      <c r="CW30" s="506"/>
      <c r="CX30" s="505"/>
      <c r="CY30" s="506"/>
      <c r="CZ30" s="505"/>
      <c r="DA30" s="506"/>
      <c r="DB30" s="505"/>
      <c r="DC30" s="506"/>
      <c r="DD30" s="505"/>
      <c r="DE30" s="506"/>
      <c r="DF30" s="505"/>
      <c r="DG30" s="506"/>
      <c r="DH30" s="505"/>
      <c r="DI30" s="506"/>
      <c r="DJ30" s="505"/>
      <c r="DK30" s="506"/>
      <c r="DL30" s="505"/>
      <c r="DM30" s="506"/>
      <c r="DN30" s="505"/>
      <c r="DO30" s="506"/>
      <c r="DP30" s="505"/>
      <c r="DQ30" s="506"/>
    </row>
    <row r="31" spans="1:121" s="336" customFormat="1" ht="14.25" x14ac:dyDescent="0.2">
      <c r="A31" s="342" t="s">
        <v>256</v>
      </c>
      <c r="B31" s="485">
        <v>2.62</v>
      </c>
      <c r="C31" s="485"/>
      <c r="D31" s="485">
        <v>3.06</v>
      </c>
      <c r="E31" s="485"/>
      <c r="F31" s="485">
        <v>2.2599999999999998</v>
      </c>
      <c r="G31" s="485"/>
      <c r="H31" s="485">
        <v>3.84</v>
      </c>
      <c r="I31" s="485"/>
      <c r="J31" s="505">
        <v>5.38</v>
      </c>
      <c r="K31" s="505"/>
      <c r="L31" s="505">
        <v>5.6</v>
      </c>
      <c r="M31" s="506"/>
      <c r="N31" s="485">
        <v>3.35</v>
      </c>
      <c r="O31" s="485"/>
      <c r="P31" s="529">
        <v>2.62</v>
      </c>
      <c r="Q31" s="529"/>
      <c r="R31" s="528">
        <v>4.51</v>
      </c>
      <c r="S31" s="485"/>
      <c r="T31" s="505">
        <v>5.09</v>
      </c>
      <c r="U31" s="506"/>
      <c r="V31" s="485">
        <v>5</v>
      </c>
      <c r="W31" s="485"/>
      <c r="X31" s="505">
        <v>3.11</v>
      </c>
      <c r="Y31" s="522"/>
      <c r="Z31" s="505">
        <v>3.08</v>
      </c>
      <c r="AA31" s="506"/>
      <c r="AB31" s="505">
        <v>3.22</v>
      </c>
      <c r="AC31" s="522"/>
      <c r="AD31" s="505">
        <v>3.41</v>
      </c>
      <c r="AE31" s="506"/>
      <c r="AF31" s="505">
        <v>2.93</v>
      </c>
      <c r="AG31" s="506"/>
      <c r="AH31" s="505">
        <v>2.99</v>
      </c>
      <c r="AI31" s="506"/>
      <c r="AJ31" s="505">
        <v>3.18</v>
      </c>
      <c r="AK31" s="522"/>
      <c r="AL31" s="505">
        <v>2.59</v>
      </c>
      <c r="AM31" s="523"/>
      <c r="AN31" s="505">
        <v>2.34</v>
      </c>
      <c r="AO31" s="506"/>
      <c r="AP31" s="505">
        <v>2.44</v>
      </c>
      <c r="AQ31" s="506"/>
      <c r="AR31" s="505">
        <v>2.64</v>
      </c>
      <c r="AS31" s="506"/>
      <c r="AT31" s="505">
        <v>2.75</v>
      </c>
      <c r="AU31" s="506"/>
      <c r="AV31" s="505">
        <v>2.36</v>
      </c>
      <c r="AW31" s="506"/>
      <c r="AX31" s="505">
        <v>2.4500000000000002</v>
      </c>
      <c r="AY31" s="506"/>
      <c r="AZ31" s="505">
        <v>3.16</v>
      </c>
      <c r="BA31" s="506"/>
      <c r="BB31" s="505">
        <v>3.34</v>
      </c>
      <c r="BC31" s="506"/>
      <c r="BD31" s="505">
        <v>3.6</v>
      </c>
      <c r="BE31" s="506"/>
      <c r="BF31" s="505">
        <v>3.49</v>
      </c>
      <c r="BG31" s="506"/>
      <c r="BH31" s="505">
        <v>3.36</v>
      </c>
      <c r="BI31" s="506"/>
      <c r="BJ31" s="505">
        <v>3.2</v>
      </c>
      <c r="BK31" s="506"/>
      <c r="BL31" s="524">
        <v>3.08</v>
      </c>
      <c r="BM31" s="525"/>
      <c r="BN31" s="505">
        <v>3.54</v>
      </c>
      <c r="BO31" s="506"/>
      <c r="BP31" s="505">
        <v>4</v>
      </c>
      <c r="BQ31" s="506"/>
      <c r="BR31" s="505">
        <v>2.99</v>
      </c>
      <c r="BS31" s="506"/>
      <c r="BT31" s="492">
        <v>3.49</v>
      </c>
      <c r="BU31" s="444"/>
      <c r="BV31" s="492">
        <v>3.53</v>
      </c>
      <c r="BW31" s="444"/>
      <c r="BX31" s="492">
        <v>2.79</v>
      </c>
      <c r="BY31" s="444"/>
      <c r="BZ31" s="492">
        <v>2.74</v>
      </c>
      <c r="CA31" s="444"/>
      <c r="CB31" s="492">
        <v>2.84</v>
      </c>
      <c r="CC31" s="444"/>
      <c r="CD31" s="505"/>
      <c r="CE31" s="506"/>
      <c r="CF31" s="505"/>
      <c r="CG31" s="506"/>
      <c r="CH31" s="505"/>
      <c r="CI31" s="506"/>
      <c r="CJ31" s="505"/>
      <c r="CK31" s="506"/>
      <c r="CL31" s="505"/>
      <c r="CM31" s="506"/>
      <c r="CN31" s="505"/>
      <c r="CO31" s="506"/>
      <c r="CP31" s="505"/>
      <c r="CQ31" s="506"/>
      <c r="CR31" s="505"/>
      <c r="CS31" s="506"/>
      <c r="CT31" s="505"/>
      <c r="CU31" s="506"/>
      <c r="CV31" s="505"/>
      <c r="CW31" s="506"/>
      <c r="CX31" s="505"/>
      <c r="CY31" s="506"/>
      <c r="CZ31" s="505"/>
      <c r="DA31" s="506"/>
      <c r="DB31" s="505"/>
      <c r="DC31" s="506"/>
      <c r="DD31" s="505"/>
      <c r="DE31" s="506"/>
      <c r="DF31" s="505"/>
      <c r="DG31" s="506"/>
      <c r="DH31" s="505"/>
      <c r="DI31" s="506"/>
      <c r="DJ31" s="505"/>
      <c r="DK31" s="506"/>
      <c r="DL31" s="505"/>
      <c r="DM31" s="506"/>
      <c r="DN31" s="505"/>
      <c r="DO31" s="506"/>
      <c r="DP31" s="505"/>
      <c r="DQ31" s="506"/>
    </row>
    <row r="32" spans="1:121" s="336" customFormat="1" ht="14.25" x14ac:dyDescent="0.2">
      <c r="A32" s="342" t="s">
        <v>19</v>
      </c>
      <c r="B32" s="485">
        <v>6.92</v>
      </c>
      <c r="C32" s="485"/>
      <c r="D32" s="485">
        <v>8.27</v>
      </c>
      <c r="E32" s="485"/>
      <c r="F32" s="485">
        <v>14.06</v>
      </c>
      <c r="G32" s="485"/>
      <c r="H32" s="485">
        <v>16</v>
      </c>
      <c r="I32" s="485"/>
      <c r="J32" s="505">
        <v>14.71</v>
      </c>
      <c r="K32" s="505"/>
      <c r="L32" s="505">
        <v>14.8</v>
      </c>
      <c r="M32" s="506"/>
      <c r="N32" s="485">
        <v>14.1</v>
      </c>
      <c r="O32" s="485"/>
      <c r="P32" s="529">
        <v>9.07</v>
      </c>
      <c r="Q32" s="529"/>
      <c r="R32" s="528">
        <v>11.64</v>
      </c>
      <c r="S32" s="485"/>
      <c r="T32" s="505">
        <v>12</v>
      </c>
      <c r="U32" s="506"/>
      <c r="V32" s="485">
        <v>10.43</v>
      </c>
      <c r="W32" s="485"/>
      <c r="X32" s="505">
        <v>8.31</v>
      </c>
      <c r="Y32" s="522"/>
      <c r="Z32" s="505">
        <v>10.68</v>
      </c>
      <c r="AA32" s="506"/>
      <c r="AB32" s="505">
        <v>7.38</v>
      </c>
      <c r="AC32" s="522"/>
      <c r="AD32" s="505">
        <v>11.71</v>
      </c>
      <c r="AE32" s="506"/>
      <c r="AF32" s="505">
        <v>11.04</v>
      </c>
      <c r="AG32" s="506"/>
      <c r="AH32" s="505">
        <v>12</v>
      </c>
      <c r="AI32" s="506"/>
      <c r="AJ32" s="505">
        <v>10.17</v>
      </c>
      <c r="AK32" s="522"/>
      <c r="AL32" s="505">
        <v>11.14</v>
      </c>
      <c r="AM32" s="523"/>
      <c r="AN32" s="505">
        <v>12.8</v>
      </c>
      <c r="AO32" s="506"/>
      <c r="AP32" s="505">
        <v>9</v>
      </c>
      <c r="AQ32" s="506"/>
      <c r="AR32" s="505">
        <v>6.86</v>
      </c>
      <c r="AS32" s="506"/>
      <c r="AT32" s="505">
        <v>6.11</v>
      </c>
      <c r="AU32" s="506"/>
      <c r="AV32" s="505">
        <v>7.29</v>
      </c>
      <c r="AW32" s="506"/>
      <c r="AX32" s="505">
        <v>13.1</v>
      </c>
      <c r="AY32" s="506"/>
      <c r="AZ32" s="505">
        <v>10.16</v>
      </c>
      <c r="BA32" s="506"/>
      <c r="BB32" s="505">
        <v>12.8</v>
      </c>
      <c r="BC32" s="506"/>
      <c r="BD32" s="505">
        <v>11.5</v>
      </c>
      <c r="BE32" s="506"/>
      <c r="BF32" s="505">
        <v>13.63</v>
      </c>
      <c r="BG32" s="506"/>
      <c r="BH32" s="505">
        <v>16.899999999999999</v>
      </c>
      <c r="BI32" s="506"/>
      <c r="BJ32" s="505">
        <v>10.18</v>
      </c>
      <c r="BK32" s="506"/>
      <c r="BL32" s="524">
        <v>10.52</v>
      </c>
      <c r="BM32" s="525"/>
      <c r="BN32" s="505">
        <v>13.11</v>
      </c>
      <c r="BO32" s="506"/>
      <c r="BP32" s="505">
        <v>15</v>
      </c>
      <c r="BQ32" s="506"/>
      <c r="BR32" s="505">
        <v>9.5399999999999991</v>
      </c>
      <c r="BS32" s="506"/>
      <c r="BT32" s="492">
        <v>9.3699999999999992</v>
      </c>
      <c r="BU32" s="444"/>
      <c r="BV32" s="492">
        <v>9.73</v>
      </c>
      <c r="BW32" s="444"/>
      <c r="BX32" s="492">
        <v>5.68</v>
      </c>
      <c r="BY32" s="444"/>
      <c r="BZ32" s="492">
        <v>6.8</v>
      </c>
      <c r="CA32" s="444"/>
      <c r="CB32" s="492">
        <v>7</v>
      </c>
      <c r="CC32" s="444"/>
      <c r="CD32" s="505"/>
      <c r="CE32" s="506"/>
      <c r="CF32" s="505"/>
      <c r="CG32" s="506"/>
      <c r="CH32" s="505"/>
      <c r="CI32" s="506"/>
      <c r="CJ32" s="505"/>
      <c r="CK32" s="506"/>
      <c r="CL32" s="505"/>
      <c r="CM32" s="506"/>
      <c r="CN32" s="505"/>
      <c r="CO32" s="506"/>
      <c r="CP32" s="505"/>
      <c r="CQ32" s="506"/>
      <c r="CR32" s="505"/>
      <c r="CS32" s="506"/>
      <c r="CT32" s="505"/>
      <c r="CU32" s="506"/>
      <c r="CV32" s="505"/>
      <c r="CW32" s="506"/>
      <c r="CX32" s="505"/>
      <c r="CY32" s="506"/>
      <c r="CZ32" s="505"/>
      <c r="DA32" s="506"/>
      <c r="DB32" s="505"/>
      <c r="DC32" s="506"/>
      <c r="DD32" s="505"/>
      <c r="DE32" s="506"/>
      <c r="DF32" s="505"/>
      <c r="DG32" s="506"/>
      <c r="DH32" s="505"/>
      <c r="DI32" s="506"/>
      <c r="DJ32" s="505"/>
      <c r="DK32" s="506"/>
      <c r="DL32" s="505"/>
      <c r="DM32" s="506"/>
      <c r="DN32" s="505"/>
      <c r="DO32" s="506"/>
      <c r="DP32" s="505"/>
      <c r="DQ32" s="506"/>
    </row>
    <row r="33" spans="1:121" s="336" customFormat="1" ht="14.25" hidden="1" customHeight="1" x14ac:dyDescent="0.25">
      <c r="A33" s="342" t="s">
        <v>257</v>
      </c>
      <c r="B33" s="485">
        <v>5.58</v>
      </c>
      <c r="C33" s="485"/>
      <c r="D33" s="485">
        <v>3.85</v>
      </c>
      <c r="E33" s="485"/>
      <c r="F33" s="485">
        <v>2.7</v>
      </c>
      <c r="G33" s="485"/>
      <c r="H33" s="485" t="s">
        <v>254</v>
      </c>
      <c r="I33" s="485"/>
      <c r="J33" s="507" t="s">
        <v>254</v>
      </c>
      <c r="K33" s="507"/>
      <c r="L33" s="505">
        <v>2.82</v>
      </c>
      <c r="M33" s="506"/>
      <c r="N33" s="485">
        <v>2.5499999999999998</v>
      </c>
      <c r="O33" s="485"/>
      <c r="P33" s="529">
        <v>2.62</v>
      </c>
      <c r="Q33" s="529"/>
      <c r="R33" s="528" t="s">
        <v>97</v>
      </c>
      <c r="S33" s="485"/>
      <c r="T33" s="508" t="s">
        <v>97</v>
      </c>
      <c r="U33" s="509"/>
      <c r="V33" s="485">
        <v>5</v>
      </c>
      <c r="W33" s="485"/>
      <c r="X33" s="505">
        <v>4.0599999999999996</v>
      </c>
      <c r="Y33" s="522"/>
      <c r="Z33" s="505">
        <v>2.81</v>
      </c>
      <c r="AA33" s="506"/>
      <c r="AB33" s="505">
        <v>3.66</v>
      </c>
      <c r="AC33" s="522"/>
      <c r="AD33" s="505">
        <v>4.47</v>
      </c>
      <c r="AE33" s="506"/>
      <c r="AF33" s="505">
        <v>3.47</v>
      </c>
      <c r="AG33" s="506"/>
      <c r="AH33" s="505">
        <v>5.15</v>
      </c>
      <c r="AI33" s="506"/>
      <c r="AJ33" s="505">
        <v>0</v>
      </c>
      <c r="AK33" s="522"/>
      <c r="AL33" s="505">
        <v>0</v>
      </c>
      <c r="AM33" s="523"/>
      <c r="AN33" s="541"/>
      <c r="AO33" s="541"/>
      <c r="AP33" s="523"/>
      <c r="AQ33" s="522"/>
      <c r="AR33" s="505"/>
      <c r="AS33" s="522"/>
      <c r="AT33" s="505"/>
      <c r="AU33" s="522"/>
      <c r="AV33" s="505">
        <v>0</v>
      </c>
      <c r="AW33" s="506"/>
      <c r="AX33" s="534"/>
      <c r="AY33" s="535"/>
      <c r="AZ33" s="534"/>
      <c r="BA33" s="535"/>
      <c r="BB33" s="505"/>
      <c r="BC33" s="506"/>
      <c r="BD33" s="534"/>
      <c r="BE33" s="535"/>
      <c r="BF33" s="534"/>
      <c r="BG33" s="535"/>
      <c r="BH33" s="530"/>
      <c r="BI33" s="531"/>
      <c r="BJ33" s="530"/>
      <c r="BK33" s="531"/>
      <c r="BL33" s="532"/>
      <c r="BM33" s="533"/>
      <c r="BN33" s="530"/>
      <c r="BO33" s="531"/>
      <c r="BP33" s="534"/>
      <c r="BQ33" s="535"/>
      <c r="BR33" s="534"/>
      <c r="BS33" s="535"/>
      <c r="BT33" s="536"/>
      <c r="BU33" s="537"/>
      <c r="BV33" s="536"/>
      <c r="BW33" s="537"/>
      <c r="BX33" s="536"/>
      <c r="BY33" s="537"/>
      <c r="BZ33" s="536"/>
      <c r="CA33" s="537"/>
      <c r="CB33" s="536"/>
      <c r="CC33" s="537"/>
      <c r="CD33" s="505"/>
      <c r="CE33" s="506"/>
      <c r="CF33" s="505"/>
      <c r="CG33" s="506"/>
      <c r="CH33" s="505"/>
      <c r="CI33" s="506"/>
      <c r="CJ33" s="505"/>
      <c r="CK33" s="506"/>
      <c r="CL33" s="505"/>
      <c r="CM33" s="506"/>
      <c r="CN33" s="505"/>
      <c r="CO33" s="506"/>
      <c r="CP33" s="505"/>
      <c r="CQ33" s="506"/>
      <c r="CR33" s="505"/>
      <c r="CS33" s="506"/>
      <c r="CT33" s="505"/>
      <c r="CU33" s="506"/>
      <c r="CV33" s="505"/>
      <c r="CW33" s="506"/>
      <c r="CX33" s="505"/>
      <c r="CY33" s="506"/>
      <c r="CZ33" s="505"/>
      <c r="DA33" s="506"/>
      <c r="DB33" s="505"/>
      <c r="DC33" s="506"/>
      <c r="DD33" s="505"/>
      <c r="DE33" s="506"/>
      <c r="DF33" s="505"/>
      <c r="DG33" s="506"/>
      <c r="DH33" s="505"/>
      <c r="DI33" s="506"/>
      <c r="DJ33" s="505"/>
      <c r="DK33" s="506"/>
      <c r="DL33" s="505"/>
      <c r="DM33" s="506"/>
      <c r="DN33" s="505"/>
      <c r="DO33" s="506"/>
      <c r="DP33" s="505"/>
      <c r="DQ33" s="506"/>
    </row>
    <row r="34" spans="1:121" s="336" customFormat="1" ht="15" hidden="1" customHeight="1" x14ac:dyDescent="0.25">
      <c r="A34" s="342" t="s">
        <v>258</v>
      </c>
      <c r="B34" s="485">
        <v>6.62</v>
      </c>
      <c r="C34" s="485"/>
      <c r="D34" s="485">
        <v>4.43</v>
      </c>
      <c r="E34" s="485"/>
      <c r="F34" s="485">
        <v>1.54</v>
      </c>
      <c r="G34" s="485"/>
      <c r="H34" s="485" t="s">
        <v>254</v>
      </c>
      <c r="I34" s="485"/>
      <c r="J34" s="507" t="s">
        <v>254</v>
      </c>
      <c r="K34" s="507"/>
      <c r="L34" s="505">
        <v>4.32</v>
      </c>
      <c r="M34" s="506"/>
      <c r="N34" s="485">
        <v>6.54</v>
      </c>
      <c r="O34" s="485"/>
      <c r="P34" s="529">
        <v>3.9</v>
      </c>
      <c r="Q34" s="529"/>
      <c r="R34" s="528" t="s">
        <v>97</v>
      </c>
      <c r="S34" s="485"/>
      <c r="T34" s="508" t="s">
        <v>97</v>
      </c>
      <c r="U34" s="509"/>
      <c r="V34" s="485" t="s">
        <v>97</v>
      </c>
      <c r="W34" s="485"/>
      <c r="X34" s="508" t="s">
        <v>97</v>
      </c>
      <c r="Y34" s="538"/>
      <c r="Z34" s="508"/>
      <c r="AA34" s="538"/>
      <c r="AB34" s="508">
        <v>0</v>
      </c>
      <c r="AC34" s="538"/>
      <c r="AD34" s="534"/>
      <c r="AE34" s="535"/>
      <c r="AF34" s="534"/>
      <c r="AG34" s="535"/>
      <c r="AH34" s="508">
        <v>0</v>
      </c>
      <c r="AI34" s="509"/>
      <c r="AJ34" s="508">
        <v>0</v>
      </c>
      <c r="AK34" s="538"/>
      <c r="AL34" s="508">
        <v>0</v>
      </c>
      <c r="AM34" s="539"/>
      <c r="AN34" s="540"/>
      <c r="AO34" s="540"/>
      <c r="AP34" s="539"/>
      <c r="AQ34" s="538"/>
      <c r="AR34" s="508"/>
      <c r="AS34" s="538"/>
      <c r="AT34" s="508"/>
      <c r="AU34" s="538"/>
      <c r="AV34" s="508">
        <v>0</v>
      </c>
      <c r="AW34" s="509"/>
      <c r="AX34" s="534"/>
      <c r="AY34" s="535"/>
      <c r="AZ34" s="534"/>
      <c r="BA34" s="535"/>
      <c r="BB34" s="508"/>
      <c r="BC34" s="509"/>
      <c r="BD34" s="534"/>
      <c r="BE34" s="535"/>
      <c r="BF34" s="534"/>
      <c r="BG34" s="535"/>
      <c r="BH34" s="530"/>
      <c r="BI34" s="531"/>
      <c r="BJ34" s="530"/>
      <c r="BK34" s="531"/>
      <c r="BL34" s="532"/>
      <c r="BM34" s="533"/>
      <c r="BN34" s="530"/>
      <c r="BO34" s="531"/>
      <c r="BP34" s="534"/>
      <c r="BQ34" s="535"/>
      <c r="BR34" s="534"/>
      <c r="BS34" s="535"/>
      <c r="BT34" s="536"/>
      <c r="BU34" s="537"/>
      <c r="BV34" s="536"/>
      <c r="BW34" s="537"/>
      <c r="BX34" s="536"/>
      <c r="BY34" s="537"/>
      <c r="BZ34" s="536"/>
      <c r="CA34" s="537"/>
      <c r="CB34" s="536"/>
      <c r="CC34" s="537"/>
      <c r="CD34" s="508"/>
      <c r="CE34" s="509"/>
      <c r="CF34" s="508"/>
      <c r="CG34" s="509"/>
      <c r="CH34" s="508"/>
      <c r="CI34" s="509"/>
      <c r="CJ34" s="508"/>
      <c r="CK34" s="509"/>
      <c r="CL34" s="508"/>
      <c r="CM34" s="509"/>
      <c r="CN34" s="508"/>
      <c r="CO34" s="509"/>
      <c r="CP34" s="508"/>
      <c r="CQ34" s="509"/>
      <c r="CR34" s="508"/>
      <c r="CS34" s="509"/>
      <c r="CT34" s="508"/>
      <c r="CU34" s="509"/>
      <c r="CV34" s="508"/>
      <c r="CW34" s="509"/>
      <c r="CX34" s="508"/>
      <c r="CY34" s="509"/>
      <c r="CZ34" s="508"/>
      <c r="DA34" s="509"/>
      <c r="DB34" s="508"/>
      <c r="DC34" s="509"/>
      <c r="DD34" s="508"/>
      <c r="DE34" s="509"/>
      <c r="DF34" s="508"/>
      <c r="DG34" s="509"/>
      <c r="DH34" s="508"/>
      <c r="DI34" s="509"/>
      <c r="DJ34" s="508"/>
      <c r="DK34" s="509"/>
      <c r="DL34" s="508"/>
      <c r="DM34" s="509"/>
      <c r="DN34" s="508"/>
      <c r="DO34" s="509"/>
      <c r="DP34" s="508"/>
      <c r="DQ34" s="509"/>
    </row>
    <row r="35" spans="1:121" s="336" customFormat="1" ht="12.75" customHeight="1" x14ac:dyDescent="0.2">
      <c r="A35" s="342" t="s">
        <v>259</v>
      </c>
      <c r="B35" s="485">
        <v>6.54</v>
      </c>
      <c r="C35" s="485"/>
      <c r="D35" s="485">
        <v>5.32</v>
      </c>
      <c r="E35" s="485"/>
      <c r="F35" s="485">
        <v>4.74</v>
      </c>
      <c r="G35" s="485"/>
      <c r="H35" s="485">
        <v>5.7</v>
      </c>
      <c r="I35" s="485"/>
      <c r="J35" s="505">
        <v>6.06</v>
      </c>
      <c r="K35" s="505"/>
      <c r="L35" s="505">
        <v>6.19</v>
      </c>
      <c r="M35" s="506"/>
      <c r="N35" s="485">
        <v>8.33</v>
      </c>
      <c r="O35" s="485"/>
      <c r="P35" s="486">
        <v>7.14</v>
      </c>
      <c r="Q35" s="486"/>
      <c r="R35" s="528">
        <v>8.1300000000000008</v>
      </c>
      <c r="S35" s="485"/>
      <c r="T35" s="505">
        <v>7.32</v>
      </c>
      <c r="U35" s="506"/>
      <c r="V35" s="485">
        <v>6.37</v>
      </c>
      <c r="W35" s="485"/>
      <c r="X35" s="505">
        <v>5.88</v>
      </c>
      <c r="Y35" s="522"/>
      <c r="Z35" s="505">
        <v>4.26</v>
      </c>
      <c r="AA35" s="506"/>
      <c r="AB35" s="505">
        <v>6.1</v>
      </c>
      <c r="AC35" s="522"/>
      <c r="AD35" s="505">
        <v>4.4400000000000004</v>
      </c>
      <c r="AE35" s="506"/>
      <c r="AF35" s="505">
        <v>4.72</v>
      </c>
      <c r="AG35" s="506"/>
      <c r="AH35" s="505">
        <v>5.26</v>
      </c>
      <c r="AI35" s="506"/>
      <c r="AJ35" s="505">
        <v>5.17</v>
      </c>
      <c r="AK35" s="522"/>
      <c r="AL35" s="505">
        <v>5.33</v>
      </c>
      <c r="AM35" s="523"/>
      <c r="AN35" s="505">
        <v>5.18</v>
      </c>
      <c r="AO35" s="506"/>
      <c r="AP35" s="505">
        <v>5.88</v>
      </c>
      <c r="AQ35" s="506"/>
      <c r="AR35" s="505">
        <v>5.33</v>
      </c>
      <c r="AS35" s="506"/>
      <c r="AT35" s="505">
        <v>4.3600000000000003</v>
      </c>
      <c r="AU35" s="506"/>
      <c r="AV35" s="505">
        <v>3.83</v>
      </c>
      <c r="AW35" s="506"/>
      <c r="AX35" s="505">
        <v>5.08</v>
      </c>
      <c r="AY35" s="506"/>
      <c r="AZ35" s="505">
        <v>4.63</v>
      </c>
      <c r="BA35" s="506"/>
      <c r="BB35" s="505">
        <v>4.76</v>
      </c>
      <c r="BC35" s="506"/>
      <c r="BD35" s="505">
        <v>4.21</v>
      </c>
      <c r="BE35" s="506"/>
      <c r="BF35" s="505">
        <v>4.8</v>
      </c>
      <c r="BG35" s="506"/>
      <c r="BH35" s="505">
        <v>4.5599999999999996</v>
      </c>
      <c r="BI35" s="506"/>
      <c r="BJ35" s="505">
        <v>5.29</v>
      </c>
      <c r="BK35" s="506"/>
      <c r="BL35" s="524">
        <v>5.33</v>
      </c>
      <c r="BM35" s="525"/>
      <c r="BN35" s="505">
        <v>4.8</v>
      </c>
      <c r="BO35" s="506"/>
      <c r="BP35" s="505">
        <v>5</v>
      </c>
      <c r="BQ35" s="506"/>
      <c r="BR35" s="505">
        <v>7.49</v>
      </c>
      <c r="BS35" s="506"/>
      <c r="BT35" s="492">
        <v>5.69</v>
      </c>
      <c r="BU35" s="444"/>
      <c r="BV35" s="492">
        <v>5.43</v>
      </c>
      <c r="BW35" s="444"/>
      <c r="BX35" s="492">
        <v>4.8600000000000003</v>
      </c>
      <c r="BY35" s="444"/>
      <c r="BZ35" s="492">
        <v>5.99</v>
      </c>
      <c r="CA35" s="444"/>
      <c r="CB35" s="492">
        <v>5.34</v>
      </c>
      <c r="CC35" s="444"/>
      <c r="CD35" s="505"/>
      <c r="CE35" s="506"/>
      <c r="CF35" s="505"/>
      <c r="CG35" s="506"/>
      <c r="CH35" s="505"/>
      <c r="CI35" s="506"/>
      <c r="CJ35" s="505"/>
      <c r="CK35" s="506"/>
      <c r="CL35" s="505"/>
      <c r="CM35" s="506"/>
      <c r="CN35" s="505"/>
      <c r="CO35" s="506"/>
      <c r="CP35" s="505"/>
      <c r="CQ35" s="506"/>
      <c r="CR35" s="505"/>
      <c r="CS35" s="506"/>
      <c r="CT35" s="505"/>
      <c r="CU35" s="506"/>
      <c r="CV35" s="505"/>
      <c r="CW35" s="506"/>
      <c r="CX35" s="505"/>
      <c r="CY35" s="506"/>
      <c r="CZ35" s="505"/>
      <c r="DA35" s="506"/>
      <c r="DB35" s="505"/>
      <c r="DC35" s="506"/>
      <c r="DD35" s="505"/>
      <c r="DE35" s="506"/>
      <c r="DF35" s="505"/>
      <c r="DG35" s="506"/>
      <c r="DH35" s="505"/>
      <c r="DI35" s="506"/>
      <c r="DJ35" s="505"/>
      <c r="DK35" s="506"/>
      <c r="DL35" s="505"/>
      <c r="DM35" s="506"/>
      <c r="DN35" s="505"/>
      <c r="DO35" s="506"/>
      <c r="DP35" s="505"/>
      <c r="DQ35" s="506"/>
    </row>
    <row r="36" spans="1:121" s="336" customFormat="1" ht="14.25" x14ac:dyDescent="0.2">
      <c r="A36" s="342" t="s">
        <v>261</v>
      </c>
      <c r="B36" s="485"/>
      <c r="C36" s="485"/>
      <c r="D36" s="485"/>
      <c r="E36" s="485"/>
      <c r="F36" s="485"/>
      <c r="G36" s="485"/>
      <c r="H36" s="485">
        <v>6.58</v>
      </c>
      <c r="I36" s="485"/>
      <c r="J36" s="505">
        <v>6.71</v>
      </c>
      <c r="K36" s="505"/>
      <c r="L36" s="505">
        <v>10</v>
      </c>
      <c r="M36" s="506"/>
      <c r="N36" s="485">
        <v>8.64</v>
      </c>
      <c r="O36" s="485"/>
      <c r="P36" s="529" t="s">
        <v>266</v>
      </c>
      <c r="Q36" s="529"/>
      <c r="R36" s="528">
        <v>7.2</v>
      </c>
      <c r="S36" s="485"/>
      <c r="T36" s="505">
        <v>8.08</v>
      </c>
      <c r="U36" s="506"/>
      <c r="V36" s="485">
        <v>6.62</v>
      </c>
      <c r="W36" s="485"/>
      <c r="X36" s="505">
        <v>4.6500000000000004</v>
      </c>
      <c r="Y36" s="522"/>
      <c r="Z36" s="505">
        <v>4.32</v>
      </c>
      <c r="AA36" s="506"/>
      <c r="AB36" s="505">
        <v>6.22</v>
      </c>
      <c r="AC36" s="522"/>
      <c r="AD36" s="505">
        <v>7.38</v>
      </c>
      <c r="AE36" s="506"/>
      <c r="AF36" s="505">
        <v>8.81</v>
      </c>
      <c r="AG36" s="506"/>
      <c r="AH36" s="505">
        <v>9.2899999999999991</v>
      </c>
      <c r="AI36" s="506"/>
      <c r="AJ36" s="505">
        <v>13.44</v>
      </c>
      <c r="AK36" s="522"/>
      <c r="AL36" s="505">
        <v>8.89</v>
      </c>
      <c r="AM36" s="523"/>
      <c r="AN36" s="505">
        <v>6</v>
      </c>
      <c r="AO36" s="506"/>
      <c r="AP36" s="505">
        <v>8.8000000000000007</v>
      </c>
      <c r="AQ36" s="506"/>
      <c r="AR36" s="505">
        <v>10.83</v>
      </c>
      <c r="AS36" s="506"/>
      <c r="AT36" s="505">
        <v>7.25</v>
      </c>
      <c r="AU36" s="506"/>
      <c r="AV36" s="505">
        <v>6.33</v>
      </c>
      <c r="AW36" s="506"/>
      <c r="AX36" s="505">
        <v>6.92</v>
      </c>
      <c r="AY36" s="506"/>
      <c r="AZ36" s="505">
        <v>9.75</v>
      </c>
      <c r="BA36" s="506"/>
      <c r="BB36" s="505">
        <v>6.54</v>
      </c>
      <c r="BC36" s="506"/>
      <c r="BD36" s="505">
        <v>7.5</v>
      </c>
      <c r="BE36" s="506"/>
      <c r="BF36" s="505">
        <v>9.31</v>
      </c>
      <c r="BG36" s="506"/>
      <c r="BH36" s="505">
        <v>11.95</v>
      </c>
      <c r="BI36" s="506"/>
      <c r="BJ36" s="505">
        <v>11.31</v>
      </c>
      <c r="BK36" s="506"/>
      <c r="BL36" s="524">
        <v>8.59</v>
      </c>
      <c r="BM36" s="525"/>
      <c r="BN36" s="505">
        <v>10.95</v>
      </c>
      <c r="BO36" s="506"/>
      <c r="BP36" s="505">
        <v>11</v>
      </c>
      <c r="BQ36" s="506"/>
      <c r="BR36" s="505">
        <v>8.27</v>
      </c>
      <c r="BS36" s="506"/>
      <c r="BT36" s="492">
        <v>8.9600000000000009</v>
      </c>
      <c r="BU36" s="444"/>
      <c r="BV36" s="492">
        <v>7.04</v>
      </c>
      <c r="BW36" s="444"/>
      <c r="BX36" s="492">
        <v>5.92</v>
      </c>
      <c r="BY36" s="444"/>
      <c r="BZ36" s="492">
        <v>10.77</v>
      </c>
      <c r="CA36" s="444"/>
      <c r="CB36" s="492">
        <v>7.02</v>
      </c>
      <c r="CC36" s="444"/>
      <c r="CD36" s="505"/>
      <c r="CE36" s="506"/>
      <c r="CF36" s="505"/>
      <c r="CG36" s="506"/>
      <c r="CH36" s="505"/>
      <c r="CI36" s="506"/>
      <c r="CJ36" s="505"/>
      <c r="CK36" s="506"/>
      <c r="CL36" s="505"/>
      <c r="CM36" s="506"/>
      <c r="CN36" s="505"/>
      <c r="CO36" s="506"/>
      <c r="CP36" s="505"/>
      <c r="CQ36" s="506"/>
      <c r="CR36" s="505"/>
      <c r="CS36" s="506"/>
      <c r="CT36" s="505"/>
      <c r="CU36" s="506"/>
      <c r="CV36" s="505"/>
      <c r="CW36" s="506"/>
      <c r="CX36" s="505"/>
      <c r="CY36" s="506"/>
      <c r="CZ36" s="505"/>
      <c r="DA36" s="506"/>
      <c r="DB36" s="505"/>
      <c r="DC36" s="506"/>
      <c r="DD36" s="505"/>
      <c r="DE36" s="506"/>
      <c r="DF36" s="505"/>
      <c r="DG36" s="506"/>
      <c r="DH36" s="505"/>
      <c r="DI36" s="506"/>
      <c r="DJ36" s="505"/>
      <c r="DK36" s="506"/>
      <c r="DL36" s="505"/>
      <c r="DM36" s="506"/>
      <c r="DN36" s="505"/>
      <c r="DO36" s="506"/>
      <c r="DP36" s="505"/>
      <c r="DQ36" s="506"/>
    </row>
    <row r="37" spans="1:121" s="336" customFormat="1" x14ac:dyDescent="0.2">
      <c r="A37" s="342" t="s">
        <v>262</v>
      </c>
      <c r="B37" s="485"/>
      <c r="C37" s="485"/>
      <c r="D37" s="485"/>
      <c r="E37" s="485"/>
      <c r="F37" s="485"/>
      <c r="G37" s="485"/>
      <c r="H37" s="485"/>
      <c r="I37" s="485"/>
      <c r="J37" s="505"/>
      <c r="K37" s="505"/>
      <c r="L37" s="505">
        <v>7.5</v>
      </c>
      <c r="M37" s="506"/>
      <c r="N37" s="485">
        <v>9.86</v>
      </c>
      <c r="O37" s="485"/>
      <c r="P37" s="486">
        <v>5.32</v>
      </c>
      <c r="Q37" s="486"/>
      <c r="R37" s="528">
        <v>11.05</v>
      </c>
      <c r="S37" s="485"/>
      <c r="T37" s="505">
        <v>11.75</v>
      </c>
      <c r="U37" s="506"/>
      <c r="V37" s="485">
        <v>10.7</v>
      </c>
      <c r="W37" s="485"/>
      <c r="X37" s="505">
        <v>10.039999999999999</v>
      </c>
      <c r="Y37" s="522"/>
      <c r="Z37" s="505">
        <v>13.14</v>
      </c>
      <c r="AA37" s="506"/>
      <c r="AB37" s="505">
        <v>9.93</v>
      </c>
      <c r="AC37" s="522"/>
      <c r="AD37" s="505">
        <v>10.91</v>
      </c>
      <c r="AE37" s="506"/>
      <c r="AF37" s="505">
        <v>11.45</v>
      </c>
      <c r="AG37" s="506"/>
      <c r="AH37" s="505">
        <v>17.940000000000001</v>
      </c>
      <c r="AI37" s="506"/>
      <c r="AJ37" s="505">
        <v>11.29</v>
      </c>
      <c r="AK37" s="522"/>
      <c r="AL37" s="505">
        <v>18.27</v>
      </c>
      <c r="AM37" s="523"/>
      <c r="AN37" s="505">
        <v>12.72</v>
      </c>
      <c r="AO37" s="506"/>
      <c r="AP37" s="505">
        <v>11.83</v>
      </c>
      <c r="AQ37" s="506"/>
      <c r="AR37" s="505">
        <v>12.05</v>
      </c>
      <c r="AS37" s="506"/>
      <c r="AT37" s="505">
        <v>12.9</v>
      </c>
      <c r="AU37" s="506"/>
      <c r="AV37" s="505">
        <v>15</v>
      </c>
      <c r="AW37" s="506"/>
      <c r="AX37" s="505">
        <v>9.5500000000000007</v>
      </c>
      <c r="AY37" s="506"/>
      <c r="AZ37" s="505">
        <v>16.8</v>
      </c>
      <c r="BA37" s="506"/>
      <c r="BB37" s="505">
        <v>11.64</v>
      </c>
      <c r="BC37" s="506"/>
      <c r="BD37" s="505">
        <v>16.440000000000001</v>
      </c>
      <c r="BE37" s="506"/>
      <c r="BF37" s="505">
        <v>18.559999999999999</v>
      </c>
      <c r="BG37" s="506"/>
      <c r="BH37" s="505">
        <v>17.920000000000002</v>
      </c>
      <c r="BI37" s="506"/>
      <c r="BJ37" s="505">
        <v>15.1</v>
      </c>
      <c r="BK37" s="506"/>
      <c r="BL37" s="524">
        <v>15.35</v>
      </c>
      <c r="BM37" s="525"/>
      <c r="BN37" s="505">
        <v>15</v>
      </c>
      <c r="BO37" s="506"/>
      <c r="BP37" s="505">
        <v>13</v>
      </c>
      <c r="BQ37" s="506"/>
      <c r="BR37" s="505">
        <v>14.42</v>
      </c>
      <c r="BS37" s="506"/>
      <c r="BT37" s="492">
        <v>12.95</v>
      </c>
      <c r="BU37" s="444"/>
      <c r="BV37" s="492">
        <v>12.28</v>
      </c>
      <c r="BW37" s="444"/>
      <c r="BX37" s="492">
        <v>15.33</v>
      </c>
      <c r="BY37" s="444"/>
      <c r="BZ37" s="492">
        <v>15.2</v>
      </c>
      <c r="CA37" s="444"/>
      <c r="CB37" s="492">
        <v>22.84</v>
      </c>
      <c r="CC37" s="444"/>
      <c r="CD37" s="505"/>
      <c r="CE37" s="506"/>
      <c r="CF37" s="505"/>
      <c r="CG37" s="506"/>
      <c r="CH37" s="505"/>
      <c r="CI37" s="506"/>
      <c r="CJ37" s="505"/>
      <c r="CK37" s="506"/>
      <c r="CL37" s="505"/>
      <c r="CM37" s="506"/>
      <c r="CN37" s="505"/>
      <c r="CO37" s="506"/>
      <c r="CP37" s="505"/>
      <c r="CQ37" s="506"/>
      <c r="CR37" s="505"/>
      <c r="CS37" s="506"/>
      <c r="CT37" s="505"/>
      <c r="CU37" s="506"/>
      <c r="CV37" s="505"/>
      <c r="CW37" s="506"/>
      <c r="CX37" s="505"/>
      <c r="CY37" s="506"/>
      <c r="CZ37" s="505"/>
      <c r="DA37" s="506"/>
      <c r="DB37" s="505"/>
      <c r="DC37" s="506"/>
      <c r="DD37" s="505"/>
      <c r="DE37" s="506"/>
      <c r="DF37" s="505"/>
      <c r="DG37" s="506"/>
      <c r="DH37" s="505"/>
      <c r="DI37" s="506"/>
      <c r="DJ37" s="505"/>
      <c r="DK37" s="506"/>
      <c r="DL37" s="505"/>
      <c r="DM37" s="506"/>
      <c r="DN37" s="505"/>
      <c r="DO37" s="506"/>
      <c r="DP37" s="505"/>
      <c r="DQ37" s="506"/>
    </row>
    <row r="38" spans="1:121" s="336" customFormat="1" ht="14.25" x14ac:dyDescent="0.2">
      <c r="A38" s="342" t="s">
        <v>263</v>
      </c>
      <c r="B38" s="485"/>
      <c r="C38" s="485"/>
      <c r="D38" s="485"/>
      <c r="E38" s="485"/>
      <c r="F38" s="485"/>
      <c r="G38" s="485"/>
      <c r="H38" s="485"/>
      <c r="I38" s="485"/>
      <c r="J38" s="505"/>
      <c r="K38" s="505"/>
      <c r="L38" s="505">
        <v>8</v>
      </c>
      <c r="M38" s="506"/>
      <c r="N38" s="485">
        <v>5.71</v>
      </c>
      <c r="O38" s="485"/>
      <c r="P38" s="526">
        <v>3.88</v>
      </c>
      <c r="Q38" s="527"/>
      <c r="R38" s="485">
        <v>3.22</v>
      </c>
      <c r="S38" s="485"/>
      <c r="T38" s="505">
        <v>0.5</v>
      </c>
      <c r="U38" s="506"/>
      <c r="V38" s="485">
        <v>0</v>
      </c>
      <c r="W38" s="485"/>
      <c r="X38" s="505">
        <v>2.56</v>
      </c>
      <c r="Y38" s="522"/>
      <c r="Z38" s="505">
        <v>4.76</v>
      </c>
      <c r="AA38" s="506"/>
      <c r="AB38" s="505">
        <v>4.68</v>
      </c>
      <c r="AC38" s="522"/>
      <c r="AD38" s="505">
        <v>2.4700000000000002</v>
      </c>
      <c r="AE38" s="506"/>
      <c r="AF38" s="505">
        <v>4.93</v>
      </c>
      <c r="AG38" s="506"/>
      <c r="AH38" s="505">
        <v>3.73</v>
      </c>
      <c r="AI38" s="506"/>
      <c r="AJ38" s="505">
        <v>4.18</v>
      </c>
      <c r="AK38" s="522"/>
      <c r="AL38" s="505">
        <v>6.93</v>
      </c>
      <c r="AM38" s="523"/>
      <c r="AN38" s="505">
        <v>3.81</v>
      </c>
      <c r="AO38" s="506"/>
      <c r="AP38" s="505">
        <v>3.69</v>
      </c>
      <c r="AQ38" s="506"/>
      <c r="AR38" s="505">
        <v>3</v>
      </c>
      <c r="AS38" s="506"/>
      <c r="AT38" s="505">
        <v>3.89</v>
      </c>
      <c r="AU38" s="506"/>
      <c r="AV38" s="505">
        <v>5.04</v>
      </c>
      <c r="AW38" s="506"/>
      <c r="AX38" s="505">
        <v>4.57</v>
      </c>
      <c r="AY38" s="506"/>
      <c r="AZ38" s="505">
        <v>5.68</v>
      </c>
      <c r="BA38" s="506"/>
      <c r="BB38" s="505">
        <v>4.74</v>
      </c>
      <c r="BC38" s="506"/>
      <c r="BD38" s="505">
        <v>5.54</v>
      </c>
      <c r="BE38" s="506"/>
      <c r="BF38" s="505">
        <v>5.04</v>
      </c>
      <c r="BG38" s="506"/>
      <c r="BH38" s="505">
        <v>4.63</v>
      </c>
      <c r="BI38" s="506"/>
      <c r="BJ38" s="505">
        <v>3.74</v>
      </c>
      <c r="BK38" s="506"/>
      <c r="BL38" s="524">
        <v>3.41</v>
      </c>
      <c r="BM38" s="525"/>
      <c r="BN38" s="505">
        <v>4.24</v>
      </c>
      <c r="BO38" s="506"/>
      <c r="BP38" s="505">
        <v>6</v>
      </c>
      <c r="BQ38" s="506"/>
      <c r="BR38" s="505">
        <v>6.82</v>
      </c>
      <c r="BS38" s="506"/>
      <c r="BT38" s="492">
        <v>3.43</v>
      </c>
      <c r="BU38" s="444"/>
      <c r="BV38" s="492">
        <v>4.17</v>
      </c>
      <c r="BW38" s="444"/>
      <c r="BX38" s="492">
        <v>5.4</v>
      </c>
      <c r="BY38" s="444"/>
      <c r="BZ38" s="492">
        <v>4.03</v>
      </c>
      <c r="CA38" s="444"/>
      <c r="CB38" s="492">
        <v>5.09</v>
      </c>
      <c r="CC38" s="444"/>
      <c r="CD38" s="505"/>
      <c r="CE38" s="506"/>
      <c r="CF38" s="505"/>
      <c r="CG38" s="506"/>
      <c r="CH38" s="505"/>
      <c r="CI38" s="506"/>
      <c r="CJ38" s="505"/>
      <c r="CK38" s="506"/>
      <c r="CL38" s="505"/>
      <c r="CM38" s="506"/>
      <c r="CN38" s="505"/>
      <c r="CO38" s="506"/>
      <c r="CP38" s="505"/>
      <c r="CQ38" s="506"/>
      <c r="CR38" s="505"/>
      <c r="CS38" s="506"/>
      <c r="CT38" s="505"/>
      <c r="CU38" s="506"/>
      <c r="CV38" s="505"/>
      <c r="CW38" s="506"/>
      <c r="CX38" s="505"/>
      <c r="CY38" s="506"/>
      <c r="CZ38" s="505"/>
      <c r="DA38" s="506"/>
      <c r="DB38" s="505"/>
      <c r="DC38" s="506"/>
      <c r="DD38" s="505"/>
      <c r="DE38" s="506"/>
      <c r="DF38" s="505"/>
      <c r="DG38" s="506"/>
      <c r="DH38" s="505"/>
      <c r="DI38" s="506"/>
      <c r="DJ38" s="505"/>
      <c r="DK38" s="506"/>
      <c r="DL38" s="505"/>
      <c r="DM38" s="506"/>
      <c r="DN38" s="505"/>
      <c r="DO38" s="506"/>
      <c r="DP38" s="505"/>
      <c r="DQ38" s="506"/>
    </row>
    <row r="39" spans="1:121" s="336" customFormat="1" x14ac:dyDescent="0.2">
      <c r="A39" s="344" t="s">
        <v>264</v>
      </c>
      <c r="B39" s="497">
        <v>9.2799999999999994</v>
      </c>
      <c r="C39" s="497"/>
      <c r="D39" s="497">
        <v>7.86</v>
      </c>
      <c r="E39" s="497"/>
      <c r="F39" s="497">
        <v>6.2</v>
      </c>
      <c r="G39" s="497"/>
      <c r="H39" s="497">
        <v>6.59</v>
      </c>
      <c r="I39" s="497"/>
      <c r="J39" s="497">
        <v>5.12</v>
      </c>
      <c r="K39" s="497"/>
      <c r="L39" s="497">
        <v>4.97</v>
      </c>
      <c r="M39" s="497"/>
      <c r="N39" s="497">
        <v>6.01</v>
      </c>
      <c r="O39" s="497"/>
      <c r="P39" s="497">
        <v>5.51</v>
      </c>
      <c r="Q39" s="497"/>
      <c r="R39" s="497">
        <v>5.5</v>
      </c>
      <c r="S39" s="497"/>
      <c r="T39" s="497">
        <v>5.69</v>
      </c>
      <c r="U39" s="497"/>
      <c r="V39" s="497">
        <v>5.55</v>
      </c>
      <c r="W39" s="497"/>
      <c r="X39" s="497">
        <v>5.93</v>
      </c>
      <c r="Y39" s="497"/>
      <c r="Z39" s="497">
        <v>6.5</v>
      </c>
      <c r="AA39" s="497"/>
      <c r="AB39" s="497">
        <v>6.28</v>
      </c>
      <c r="AC39" s="498"/>
      <c r="AD39" s="500">
        <v>6.16</v>
      </c>
      <c r="AE39" s="497"/>
      <c r="AF39" s="497">
        <v>5.91</v>
      </c>
      <c r="AG39" s="497"/>
      <c r="AH39" s="497">
        <v>6.22</v>
      </c>
      <c r="AI39" s="497"/>
      <c r="AJ39" s="497">
        <v>5.36</v>
      </c>
      <c r="AK39" s="497"/>
      <c r="AL39" s="497">
        <v>6.36</v>
      </c>
      <c r="AM39" s="497"/>
      <c r="AN39" s="501">
        <v>5.78</v>
      </c>
      <c r="AO39" s="501"/>
      <c r="AP39" s="500">
        <v>5.73</v>
      </c>
      <c r="AQ39" s="497"/>
      <c r="AR39" s="497">
        <v>5.87</v>
      </c>
      <c r="AS39" s="497"/>
      <c r="AT39" s="497">
        <v>5.84</v>
      </c>
      <c r="AU39" s="497"/>
      <c r="AV39" s="497">
        <v>5.63</v>
      </c>
      <c r="AW39" s="498"/>
      <c r="AX39" s="497">
        <v>5.71</v>
      </c>
      <c r="AY39" s="498"/>
      <c r="AZ39" s="497">
        <v>5.29</v>
      </c>
      <c r="BA39" s="498"/>
      <c r="BB39" s="497">
        <v>5.76</v>
      </c>
      <c r="BC39" s="498"/>
      <c r="BD39" s="497">
        <v>5.81</v>
      </c>
      <c r="BE39" s="498"/>
      <c r="BF39" s="497">
        <v>5.89</v>
      </c>
      <c r="BG39" s="498"/>
      <c r="BH39" s="497">
        <v>6.18</v>
      </c>
      <c r="BI39" s="498"/>
      <c r="BJ39" s="497">
        <v>5.95</v>
      </c>
      <c r="BK39" s="498"/>
      <c r="BL39" s="497">
        <v>5.88</v>
      </c>
      <c r="BM39" s="498"/>
      <c r="BN39" s="497">
        <v>6</v>
      </c>
      <c r="BO39" s="498"/>
      <c r="BP39" s="497">
        <v>6</v>
      </c>
      <c r="BQ39" s="498"/>
      <c r="BR39" s="518">
        <v>6.3</v>
      </c>
      <c r="BS39" s="519"/>
      <c r="BT39" s="520">
        <v>5.77</v>
      </c>
      <c r="BU39" s="521"/>
      <c r="BV39" s="520">
        <v>5.43</v>
      </c>
      <c r="BW39" s="521"/>
      <c r="BX39" s="520">
        <v>5.13</v>
      </c>
      <c r="BY39" s="521"/>
      <c r="BZ39" s="520">
        <v>5.31</v>
      </c>
      <c r="CA39" s="521"/>
      <c r="CB39" s="520">
        <v>5.07</v>
      </c>
      <c r="CC39" s="521"/>
      <c r="CD39" s="497"/>
      <c r="CE39" s="498"/>
      <c r="CF39" s="497"/>
      <c r="CG39" s="498"/>
      <c r="CH39" s="497"/>
      <c r="CI39" s="498"/>
      <c r="CJ39" s="497"/>
      <c r="CK39" s="498"/>
      <c r="CL39" s="497"/>
      <c r="CM39" s="498"/>
      <c r="CN39" s="497"/>
      <c r="CO39" s="498"/>
      <c r="CP39" s="497"/>
      <c r="CQ39" s="498"/>
      <c r="CR39" s="497"/>
      <c r="CS39" s="498"/>
      <c r="CT39" s="497"/>
      <c r="CU39" s="498"/>
      <c r="CV39" s="497"/>
      <c r="CW39" s="498"/>
      <c r="CX39" s="497"/>
      <c r="CY39" s="498"/>
      <c r="CZ39" s="497"/>
      <c r="DA39" s="498"/>
      <c r="DB39" s="497"/>
      <c r="DC39" s="498"/>
      <c r="DD39" s="497"/>
      <c r="DE39" s="498"/>
      <c r="DF39" s="497"/>
      <c r="DG39" s="498"/>
      <c r="DH39" s="497"/>
      <c r="DI39" s="498"/>
      <c r="DJ39" s="497"/>
      <c r="DK39" s="498"/>
      <c r="DL39" s="497"/>
      <c r="DM39" s="498"/>
      <c r="DN39" s="497"/>
      <c r="DO39" s="498"/>
      <c r="DP39" s="497"/>
      <c r="DQ39" s="498"/>
    </row>
    <row r="40" spans="1:121" s="336" customFormat="1" ht="5.25" customHeight="1" x14ac:dyDescent="0.2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5"/>
      <c r="AT40" s="335"/>
      <c r="AU40" s="335"/>
      <c r="AV40" s="335"/>
      <c r="AW40" s="335"/>
      <c r="AX40" s="335"/>
      <c r="AY40" s="335"/>
      <c r="AZ40" s="335"/>
      <c r="BA40" s="335"/>
      <c r="BB40" s="335"/>
      <c r="BC40" s="335"/>
      <c r="BD40" s="335"/>
      <c r="BE40" s="335"/>
      <c r="BF40" s="335"/>
      <c r="BG40" s="335"/>
      <c r="BH40" s="335"/>
      <c r="BI40" s="335"/>
      <c r="BJ40" s="335"/>
      <c r="BK40" s="335"/>
      <c r="BL40" s="335"/>
      <c r="BM40" s="335"/>
      <c r="BN40" s="335"/>
      <c r="BO40" s="335"/>
      <c r="BP40" s="335"/>
      <c r="BQ40" s="335"/>
      <c r="BR40" s="335"/>
      <c r="BS40" s="335"/>
      <c r="BT40" s="335"/>
      <c r="BU40" s="335"/>
      <c r="BV40" s="335"/>
      <c r="BW40" s="335"/>
      <c r="BX40" s="335"/>
      <c r="BY40" s="335"/>
      <c r="BZ40" s="335"/>
      <c r="CA40" s="335"/>
      <c r="CB40" s="335"/>
      <c r="CC40" s="335"/>
      <c r="CD40" s="335"/>
      <c r="CE40" s="335"/>
      <c r="CF40" s="335"/>
      <c r="CG40" s="335"/>
      <c r="CH40" s="335"/>
      <c r="CI40" s="335"/>
      <c r="CJ40" s="335"/>
      <c r="CK40" s="335"/>
      <c r="CL40" s="335"/>
      <c r="CM40" s="335"/>
      <c r="CN40" s="335"/>
      <c r="CO40" s="335"/>
      <c r="CP40" s="335"/>
      <c r="CQ40" s="335"/>
      <c r="CR40" s="335"/>
      <c r="CS40" s="335"/>
      <c r="CT40" s="335"/>
      <c r="CU40" s="335"/>
      <c r="CV40" s="335"/>
      <c r="CW40" s="335"/>
      <c r="CX40" s="335"/>
      <c r="CY40" s="335"/>
      <c r="CZ40" s="335"/>
      <c r="DA40" s="335"/>
      <c r="DB40" s="335"/>
      <c r="DC40" s="335"/>
      <c r="DD40" s="335"/>
      <c r="DE40" s="335"/>
      <c r="DF40" s="335"/>
      <c r="DG40" s="335"/>
      <c r="DH40" s="335"/>
      <c r="DI40" s="335"/>
      <c r="DJ40" s="335"/>
      <c r="DK40" s="335"/>
      <c r="DL40" s="335"/>
      <c r="DM40" s="335"/>
      <c r="DN40" s="335"/>
      <c r="DO40" s="335"/>
      <c r="DP40" s="335"/>
      <c r="DQ40" s="335"/>
    </row>
    <row r="41" spans="1:121" x14ac:dyDescent="0.2">
      <c r="A41" s="337" t="s">
        <v>267</v>
      </c>
      <c r="B41" s="338"/>
      <c r="C41" s="338"/>
      <c r="D41" s="338"/>
      <c r="E41" s="338"/>
      <c r="F41" s="338"/>
      <c r="G41" s="338"/>
      <c r="H41" s="338"/>
      <c r="I41" s="338"/>
      <c r="J41" s="339"/>
      <c r="K41" s="339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9"/>
      <c r="W41" s="339"/>
      <c r="X41" s="338"/>
      <c r="Y41" s="338"/>
      <c r="Z41" s="339"/>
      <c r="AA41" s="339"/>
      <c r="AB41" s="339"/>
      <c r="AC41" s="340"/>
      <c r="AD41" s="339"/>
      <c r="AE41" s="339"/>
      <c r="AF41" s="338"/>
      <c r="AG41" s="338"/>
      <c r="AH41" s="339"/>
      <c r="AI41" s="339"/>
      <c r="AJ41" s="338"/>
      <c r="AK41" s="338"/>
      <c r="AL41" s="338"/>
      <c r="AM41" s="338"/>
      <c r="AN41" s="470"/>
      <c r="AO41" s="471"/>
      <c r="AP41" s="338"/>
      <c r="AQ41" s="338"/>
      <c r="AR41" s="339"/>
      <c r="AS41" s="339"/>
      <c r="AT41" s="339"/>
      <c r="AU41" s="339"/>
      <c r="AV41" s="338"/>
      <c r="AW41" s="341"/>
      <c r="AX41" s="338"/>
      <c r="AY41" s="341"/>
      <c r="AZ41" s="338"/>
      <c r="BA41" s="341"/>
      <c r="BB41" s="339"/>
      <c r="BC41" s="340"/>
      <c r="BD41" s="339"/>
      <c r="BE41" s="340"/>
      <c r="BF41" s="339"/>
      <c r="BG41" s="340"/>
      <c r="BH41" s="339"/>
      <c r="BI41" s="340"/>
      <c r="BJ41" s="339"/>
      <c r="BK41" s="340"/>
      <c r="BL41" s="339"/>
      <c r="BM41" s="340"/>
      <c r="BN41" s="339"/>
      <c r="BO41" s="340"/>
      <c r="BP41" s="339"/>
      <c r="BQ41" s="340"/>
      <c r="BR41" s="339"/>
      <c r="BS41" s="340"/>
      <c r="BT41" s="339"/>
      <c r="BU41" s="340"/>
      <c r="BV41" s="339"/>
      <c r="BW41" s="340"/>
      <c r="BX41" s="339"/>
      <c r="BY41" s="340"/>
      <c r="BZ41" s="339"/>
      <c r="CA41" s="340"/>
      <c r="CB41" s="339"/>
      <c r="CC41" s="340"/>
      <c r="CD41" s="339"/>
      <c r="CE41" s="340"/>
      <c r="CF41" s="339"/>
      <c r="CG41" s="340"/>
      <c r="CH41" s="339"/>
      <c r="CI41" s="340"/>
      <c r="CJ41" s="339"/>
      <c r="CK41" s="340"/>
      <c r="CL41" s="339"/>
      <c r="CM41" s="340"/>
      <c r="CN41" s="339"/>
      <c r="CO41" s="340"/>
      <c r="CP41" s="339"/>
      <c r="CQ41" s="340"/>
      <c r="CR41" s="339"/>
      <c r="CS41" s="340"/>
      <c r="CT41" s="339"/>
      <c r="CU41" s="340"/>
      <c r="CV41" s="339"/>
      <c r="CW41" s="340"/>
      <c r="CX41" s="339"/>
      <c r="CY41" s="340"/>
      <c r="CZ41" s="339"/>
      <c r="DA41" s="340"/>
      <c r="DB41" s="339"/>
      <c r="DC41" s="340"/>
      <c r="DD41" s="339"/>
      <c r="DE41" s="340"/>
      <c r="DF41" s="339"/>
      <c r="DG41" s="340"/>
      <c r="DH41" s="339"/>
      <c r="DI41" s="340"/>
      <c r="DJ41" s="339"/>
      <c r="DK41" s="340"/>
      <c r="DL41" s="339"/>
      <c r="DM41" s="340"/>
      <c r="DN41" s="339"/>
      <c r="DO41" s="340"/>
      <c r="DP41" s="339"/>
      <c r="DQ41" s="340"/>
    </row>
    <row r="42" spans="1:121" s="336" customFormat="1" x14ac:dyDescent="0.2">
      <c r="A42" s="328" t="s">
        <v>251</v>
      </c>
      <c r="B42" s="489">
        <f>$B$10</f>
        <v>44562</v>
      </c>
      <c r="C42" s="470"/>
      <c r="D42" s="489" t="e">
        <f ca="1">$D$10</f>
        <v>#NAME?</v>
      </c>
      <c r="E42" s="470"/>
      <c r="F42" s="489" t="e">
        <f ca="1">$F$10</f>
        <v>#NAME?</v>
      </c>
      <c r="G42" s="470"/>
      <c r="H42" s="489" t="e">
        <f ca="1">$H$10</f>
        <v>#NAME?</v>
      </c>
      <c r="I42" s="470"/>
      <c r="J42" s="489" t="e">
        <f ca="1">$J$10</f>
        <v>#NAME?</v>
      </c>
      <c r="K42" s="470"/>
      <c r="L42" s="489" t="e">
        <f ca="1">$L$10</f>
        <v>#NAME?</v>
      </c>
      <c r="M42" s="470"/>
      <c r="N42" s="489" t="e">
        <f ca="1">$N$10</f>
        <v>#NAME?</v>
      </c>
      <c r="O42" s="470"/>
      <c r="P42" s="489" t="e">
        <f ca="1">$P$10</f>
        <v>#NAME?</v>
      </c>
      <c r="Q42" s="470"/>
      <c r="R42" s="489" t="e">
        <f ca="1">$R$10</f>
        <v>#NAME?</v>
      </c>
      <c r="S42" s="470"/>
      <c r="T42" s="489" t="e">
        <f ca="1">$T$10</f>
        <v>#NAME?</v>
      </c>
      <c r="U42" s="470"/>
      <c r="V42" s="489" t="e">
        <f ca="1">$V$10</f>
        <v>#NAME?</v>
      </c>
      <c r="W42" s="470"/>
      <c r="X42" s="489" t="e">
        <f ca="1">X10</f>
        <v>#NAME?</v>
      </c>
      <c r="Y42" s="470"/>
      <c r="Z42" s="513" t="e">
        <f ca="1">Z10</f>
        <v>#NAME?</v>
      </c>
      <c r="AA42" s="517"/>
      <c r="AB42" s="513" t="e">
        <f ca="1">AB10</f>
        <v>#NAME?</v>
      </c>
      <c r="AC42" s="514"/>
      <c r="AD42" s="513" t="e">
        <f ca="1">AD10</f>
        <v>#NAME?</v>
      </c>
      <c r="AE42" s="517"/>
      <c r="AF42" s="513" t="e">
        <f ca="1">AF10</f>
        <v>#NAME?</v>
      </c>
      <c r="AG42" s="517"/>
      <c r="AH42" s="513" t="e">
        <f ca="1">AH10</f>
        <v>#NAME?</v>
      </c>
      <c r="AI42" s="517"/>
      <c r="AJ42" s="513" t="e">
        <f ca="1">AJ10</f>
        <v>#NAME?</v>
      </c>
      <c r="AK42" s="517"/>
      <c r="AL42" s="513" t="e">
        <f ca="1">AL10</f>
        <v>#NAME?</v>
      </c>
      <c r="AM42" s="517"/>
      <c r="AN42" s="476" t="e">
        <f ca="1">AN10</f>
        <v>#NAME?</v>
      </c>
      <c r="AO42" s="443"/>
      <c r="AP42" s="513" t="e">
        <f ca="1">AP10</f>
        <v>#NAME?</v>
      </c>
      <c r="AQ42" s="517"/>
      <c r="AR42" s="513" t="e">
        <f ca="1">AR10</f>
        <v>#NAME?</v>
      </c>
      <c r="AS42" s="517"/>
      <c r="AT42" s="513" t="e">
        <f ca="1">AT10</f>
        <v>#NAME?</v>
      </c>
      <c r="AU42" s="517"/>
      <c r="AV42" s="513" t="e">
        <f ca="1">AV10</f>
        <v>#NAME?</v>
      </c>
      <c r="AW42" s="514"/>
      <c r="AX42" s="513" t="e">
        <f ca="1">AX10</f>
        <v>#NAME?</v>
      </c>
      <c r="AY42" s="514"/>
      <c r="AZ42" s="513" t="e">
        <f ca="1">AZ10</f>
        <v>#NAME?</v>
      </c>
      <c r="BA42" s="514"/>
      <c r="BB42" s="513" t="e">
        <f ca="1">BB10</f>
        <v>#NAME?</v>
      </c>
      <c r="BC42" s="514"/>
      <c r="BD42" s="513" t="e">
        <f ca="1">BD10</f>
        <v>#NAME?</v>
      </c>
      <c r="BE42" s="514"/>
      <c r="BF42" s="513" t="e">
        <f ca="1">BF10</f>
        <v>#NAME?</v>
      </c>
      <c r="BG42" s="514"/>
      <c r="BH42" s="513" t="e">
        <f ca="1">BH10</f>
        <v>#NAME?</v>
      </c>
      <c r="BI42" s="514"/>
      <c r="BJ42" s="513" t="e">
        <f ca="1">BJ10</f>
        <v>#NAME?</v>
      </c>
      <c r="BK42" s="514"/>
      <c r="BL42" s="513" t="e">
        <f ca="1">BL10</f>
        <v>#NAME?</v>
      </c>
      <c r="BM42" s="514"/>
      <c r="BN42" s="513" t="e">
        <f ca="1">BN10</f>
        <v>#NAME?</v>
      </c>
      <c r="BO42" s="514"/>
      <c r="BP42" s="513" t="e">
        <f ca="1">BP10</f>
        <v>#NAME?</v>
      </c>
      <c r="BQ42" s="514"/>
      <c r="BR42" s="513" t="e">
        <f ca="1">BR10</f>
        <v>#NAME?</v>
      </c>
      <c r="BS42" s="514"/>
      <c r="BT42" s="513" t="e">
        <f ca="1">BT10</f>
        <v>#NAME?</v>
      </c>
      <c r="BU42" s="514"/>
      <c r="BV42" s="513" t="e">
        <f ca="1">BV10</f>
        <v>#NAME?</v>
      </c>
      <c r="BW42" s="514"/>
      <c r="BX42" s="513" t="e">
        <f ca="1">BX10</f>
        <v>#NAME?</v>
      </c>
      <c r="BY42" s="514"/>
      <c r="BZ42" s="513" t="e">
        <f ca="1">BZ10</f>
        <v>#NAME?</v>
      </c>
      <c r="CA42" s="514"/>
      <c r="CB42" s="513" t="e">
        <f ca="1">CB10</f>
        <v>#NAME?</v>
      </c>
      <c r="CC42" s="514"/>
      <c r="CD42" s="513" t="e">
        <f ca="1">CD10</f>
        <v>#NAME?</v>
      </c>
      <c r="CE42" s="514"/>
      <c r="CF42" s="513" t="e">
        <f ca="1">CF10</f>
        <v>#NAME?</v>
      </c>
      <c r="CG42" s="514"/>
      <c r="CH42" s="513" t="e">
        <f ca="1">CH10</f>
        <v>#NAME?</v>
      </c>
      <c r="CI42" s="514"/>
      <c r="CJ42" s="513" t="e">
        <f ca="1">CJ10</f>
        <v>#NAME?</v>
      </c>
      <c r="CK42" s="514"/>
      <c r="CL42" s="513" t="e">
        <f ca="1">CL10</f>
        <v>#NAME?</v>
      </c>
      <c r="CM42" s="514"/>
      <c r="CN42" s="513" t="e">
        <f ca="1">CN10</f>
        <v>#NAME?</v>
      </c>
      <c r="CO42" s="514"/>
      <c r="CP42" s="513" t="e">
        <f ca="1">CP10</f>
        <v>#NAME?</v>
      </c>
      <c r="CQ42" s="514"/>
      <c r="CR42" s="513" t="e">
        <f ca="1">CR10</f>
        <v>#NAME?</v>
      </c>
      <c r="CS42" s="514"/>
      <c r="CT42" s="513" t="e">
        <f ca="1">CT10</f>
        <v>#NAME?</v>
      </c>
      <c r="CU42" s="514"/>
      <c r="CV42" s="513" t="e">
        <f ca="1">CV10</f>
        <v>#NAME?</v>
      </c>
      <c r="CW42" s="514"/>
      <c r="CX42" s="513" t="e">
        <f ca="1">CX10</f>
        <v>#NAME?</v>
      </c>
      <c r="CY42" s="514"/>
      <c r="CZ42" s="513" t="e">
        <f ca="1">CZ10</f>
        <v>#NAME?</v>
      </c>
      <c r="DA42" s="514"/>
      <c r="DB42" s="513" t="e">
        <f ca="1">DB10</f>
        <v>#NAME?</v>
      </c>
      <c r="DC42" s="514"/>
      <c r="DD42" s="513" t="e">
        <f ca="1">DD10</f>
        <v>#NAME?</v>
      </c>
      <c r="DE42" s="514"/>
      <c r="DF42" s="513" t="e">
        <f ca="1">DF10</f>
        <v>#NAME?</v>
      </c>
      <c r="DG42" s="514"/>
      <c r="DH42" s="513" t="e">
        <f ca="1">DH10</f>
        <v>#NAME?</v>
      </c>
      <c r="DI42" s="514"/>
      <c r="DJ42" s="513" t="e">
        <f ca="1">DJ10</f>
        <v>#NAME?</v>
      </c>
      <c r="DK42" s="514"/>
      <c r="DL42" s="513" t="e">
        <f ca="1">DL10</f>
        <v>#NAME?</v>
      </c>
      <c r="DM42" s="514"/>
      <c r="DN42" s="513" t="e">
        <f ca="1">DN10</f>
        <v>#NAME?</v>
      </c>
      <c r="DO42" s="514"/>
      <c r="DP42" s="513" t="e">
        <f ca="1">DP10</f>
        <v>#NAME?</v>
      </c>
      <c r="DQ42" s="514"/>
    </row>
    <row r="43" spans="1:121" s="336" customFormat="1" x14ac:dyDescent="0.2">
      <c r="A43" s="342" t="s">
        <v>102</v>
      </c>
      <c r="B43" s="485">
        <v>1.8</v>
      </c>
      <c r="C43" s="485"/>
      <c r="D43" s="485">
        <v>1.03</v>
      </c>
      <c r="E43" s="485"/>
      <c r="F43" s="485">
        <v>1.33</v>
      </c>
      <c r="G43" s="485"/>
      <c r="H43" s="485">
        <v>2.11</v>
      </c>
      <c r="I43" s="485"/>
      <c r="J43" s="505">
        <v>1.91</v>
      </c>
      <c r="K43" s="505"/>
      <c r="L43" s="505">
        <v>1.87</v>
      </c>
      <c r="M43" s="506"/>
      <c r="N43" s="485">
        <v>0.44</v>
      </c>
      <c r="O43" s="485"/>
      <c r="P43" s="485">
        <v>0.47</v>
      </c>
      <c r="Q43" s="485"/>
      <c r="R43" s="481">
        <f t="shared" ref="R43:R55" si="0">IFERROR((ROUND(((((1-R11)*R27)/(R11))*24),2)),"-")</f>
        <v>41.57</v>
      </c>
      <c r="S43" s="502"/>
      <c r="T43" s="481">
        <f t="shared" ref="T43:T55" si="1">IFERROR((ROUND(((((1-T11)*T27)/(T11))*24),2)),"-")</f>
        <v>137.82</v>
      </c>
      <c r="U43" s="502"/>
      <c r="V43" s="481">
        <f t="shared" ref="V43:V55" si="2">IFERROR((ROUND(((((1-V11)*V27)/(V11))*24),2)),"-")</f>
        <v>125.27</v>
      </c>
      <c r="W43" s="499"/>
      <c r="X43" s="481">
        <f>IFERROR((ROUND(((((1-X11)*X27)/(X11))*24),2)),"-")</f>
        <v>31.41</v>
      </c>
      <c r="Y43" s="502"/>
      <c r="Z43" s="510">
        <f t="shared" ref="Z43:Z55" si="3">IFERROR((ROUND(((((1-Z11)*Z27)/(Z11))*24),2)),"-")</f>
        <v>13.15</v>
      </c>
      <c r="AA43" s="511"/>
      <c r="AB43" s="510">
        <f t="shared" ref="AB43:AB55" si="4">IFERROR((ROUND(((((1-AB11)*AB27)/(AB11))*24),2)),"-")</f>
        <v>21.08</v>
      </c>
      <c r="AC43" s="511"/>
      <c r="AD43" s="515">
        <f t="shared" ref="AD43:AD55" si="5">IFERROR((ROUND(((((1-AD11)*AD27)/(AD11))*24),2)),"-")</f>
        <v>17.84</v>
      </c>
      <c r="AE43" s="511"/>
      <c r="AF43" s="510">
        <f t="shared" ref="AF43:AF55" si="6">IFERROR((ROUND(((((1-AF11)*AF27)/(AF11))*24),2)),"-")</f>
        <v>16.649999999999999</v>
      </c>
      <c r="AG43" s="512"/>
      <c r="AH43" s="510">
        <f t="shared" ref="AH43:AH55" si="7">IFERROR((ROUND(((((1-AH11)*AH27)/(AH11))*24),2)),"-")</f>
        <v>19.079999999999998</v>
      </c>
      <c r="AI43" s="512"/>
      <c r="AJ43" s="510">
        <f t="shared" ref="AJ43:AJ55" si="8">IFERROR((ROUND(((((1-AJ11)*AJ27)/(AJ11))*24),2)),"-")</f>
        <v>14.39</v>
      </c>
      <c r="AK43" s="512"/>
      <c r="AL43" s="510">
        <f t="shared" ref="AL43:AL55" si="9">IFERROR((ROUND(((((1-AL11)*AL27)/(AL11))*24),2)),"-")</f>
        <v>12.59</v>
      </c>
      <c r="AM43" s="516"/>
      <c r="AN43" s="486">
        <f t="shared" ref="AN43:AN55" si="10">IFERROR((ROUND(((((1-AN11)*AN27)/(AN11))*24),2)),"-")</f>
        <v>18.62</v>
      </c>
      <c r="AO43" s="504"/>
      <c r="AP43" s="515">
        <f t="shared" ref="AP43:AP55" si="11">IFERROR((ROUND(((((1-AP11)*AP27)/(AP11))*24),2)),"-")</f>
        <v>14.27</v>
      </c>
      <c r="AQ43" s="512"/>
      <c r="AR43" s="510">
        <f t="shared" ref="AR43:AR55" si="12">IFERROR((ROUND(((((1-AR11)*AR27)/(AR11))*24),2)),"-")</f>
        <v>12.16</v>
      </c>
      <c r="AS43" s="511"/>
      <c r="AT43" s="510">
        <f t="shared" ref="AT43:AT55" si="13">IFERROR((ROUND(((((1-AT11)*AT27)/(AT11))*24),2)),"-")</f>
        <v>17.64</v>
      </c>
      <c r="AU43" s="511"/>
      <c r="AV43" s="510">
        <f t="shared" ref="AV43:AV55" si="14">IFERROR((ROUND(((((1-AV11)*AV27)/(AV11))*24),2)),"-")</f>
        <v>5.88</v>
      </c>
      <c r="AW43" s="512"/>
      <c r="AX43" s="510">
        <f t="shared" ref="AX43:AX55" si="15">IFERROR((ROUND(((((1-AX11)*AX27)/(AX11))*24),2)),"-")</f>
        <v>3.13</v>
      </c>
      <c r="AY43" s="512"/>
      <c r="AZ43" s="510">
        <f t="shared" ref="AZ43:AZ55" si="16">IFERROR((ROUND(((((1-AZ11)*AZ27)/(AZ11))*24),2)),"-")</f>
        <v>2.75</v>
      </c>
      <c r="BA43" s="512"/>
      <c r="BB43" s="510">
        <f t="shared" ref="BB43:BB55" si="17">IFERROR((ROUND(((((1-BB11)*BB27)/(BB11))*24),2)),"-")</f>
        <v>3.58</v>
      </c>
      <c r="BC43" s="511"/>
      <c r="BD43" s="510">
        <f t="shared" ref="BD43:BD55" si="18">IFERROR((ROUND(((((1-BD11)*BD27)/(BD11))*24),2)),"-")</f>
        <v>2.4900000000000002</v>
      </c>
      <c r="BE43" s="511"/>
      <c r="BF43" s="510">
        <f t="shared" ref="BF43:BF55" si="19">IFERROR((ROUND(((((1-BF11)*BF27)/(BF11))*24),2)),"-")</f>
        <v>3.48</v>
      </c>
      <c r="BG43" s="511"/>
      <c r="BH43" s="510">
        <f t="shared" ref="BH43:BH55" si="20">IFERROR((ROUND(((((1-BH11)*BH27)/(BH11))*24),2)),"-")</f>
        <v>3.1</v>
      </c>
      <c r="BI43" s="511"/>
      <c r="BJ43" s="510">
        <f t="shared" ref="BJ43:BJ55" si="21">IFERROR((ROUND(((((1-BJ11)*BJ27)/(BJ11))*24),2)),"-")</f>
        <v>1.92</v>
      </c>
      <c r="BK43" s="511"/>
      <c r="BL43" s="510">
        <f t="shared" ref="BL43:BL55" si="22">IFERROR((ROUND(((((1-BL11)*BL27)/(BL11))*24),2)),"-")</f>
        <v>2.2599999999999998</v>
      </c>
      <c r="BM43" s="511"/>
      <c r="BN43" s="510">
        <f t="shared" ref="BN43:BN55" si="23">IFERROR((ROUND(((((1-BN11)*BN27)/(BN11))*24),2)),"-")</f>
        <v>1.4</v>
      </c>
      <c r="BO43" s="511"/>
      <c r="BP43" s="510">
        <f t="shared" ref="BP43:BP55" si="24">IFERROR((ROUND(((((1-BP11)*BP27)/(BP11))*24),2)),"-")</f>
        <v>2.4500000000000002</v>
      </c>
      <c r="BQ43" s="511"/>
      <c r="BR43" s="510">
        <f t="shared" ref="BR43:BR55" si="25">IFERROR((ROUND(((((1-BR11)*BR27)/(BR11))*24),2)),"-")</f>
        <v>0</v>
      </c>
      <c r="BS43" s="511"/>
      <c r="BT43" s="510">
        <f t="shared" ref="BT43:BT55" si="26">IFERROR((ROUND(((((1-BT11)*BT27)/(BT11))*24),2)),"-")</f>
        <v>6.12</v>
      </c>
      <c r="BU43" s="511"/>
      <c r="BV43" s="510">
        <f t="shared" ref="BV43:BV55" si="27">IFERROR((ROUND(((((1-BV11)*BV27)/(BV11))*24),2)),"-")</f>
        <v>2.1</v>
      </c>
      <c r="BW43" s="511"/>
      <c r="BX43" s="510">
        <f t="shared" ref="BX43:BX55" si="28">IFERROR((ROUND(((((1-BX11)*BX27)/(BX11))*24),2)),"-")</f>
        <v>1.3</v>
      </c>
      <c r="BY43" s="511"/>
      <c r="BZ43" s="510">
        <f t="shared" ref="BZ43:BZ55" si="29">IFERROR((ROUND(((((1-BZ11)*BZ27)/(BZ11))*24),2)),"-")</f>
        <v>1.47</v>
      </c>
      <c r="CA43" s="511"/>
      <c r="CB43" s="510">
        <f t="shared" ref="CB43:CB55" si="30">IFERROR((ROUND(((((1-CB11)*CB27)/(CB11))*24),2)),"-")</f>
        <v>3.44</v>
      </c>
      <c r="CC43" s="511"/>
      <c r="CD43" s="510" t="str">
        <f t="shared" ref="CD43:CD55" si="31">IFERROR((ROUND(((((1-CD11)*CD27)/(CD11))*24),2)),"-")</f>
        <v>-</v>
      </c>
      <c r="CE43" s="511"/>
      <c r="CF43" s="510" t="str">
        <f t="shared" ref="CF43:CF55" si="32">IFERROR((ROUND(((((1-CF11)*CF27)/(CF11))*24),2)),"-")</f>
        <v>-</v>
      </c>
      <c r="CG43" s="511"/>
      <c r="CH43" s="510" t="str">
        <f t="shared" ref="CH43:CH55" si="33">IFERROR((ROUND(((((1-CH11)*CH27)/(CH11))*24),2)),"-")</f>
        <v>-</v>
      </c>
      <c r="CI43" s="511"/>
      <c r="CJ43" s="510" t="str">
        <f t="shared" ref="CJ43:CJ55" si="34">IFERROR((ROUND(((((1-CJ11)*CJ27)/(CJ11))*24),2)),"-")</f>
        <v>-</v>
      </c>
      <c r="CK43" s="511"/>
      <c r="CL43" s="510" t="str">
        <f t="shared" ref="CL43:CL55" si="35">IFERROR((ROUND(((((1-CL11)*CL27)/(CL11))*24),2)),"-")</f>
        <v>-</v>
      </c>
      <c r="CM43" s="511"/>
      <c r="CN43" s="510" t="str">
        <f t="shared" ref="CN43:CN55" si="36">IFERROR((ROUND(((((1-CN11)*CN27)/(CN11))*24),2)),"-")</f>
        <v>-</v>
      </c>
      <c r="CO43" s="511"/>
      <c r="CP43" s="510" t="str">
        <f t="shared" ref="CP43:CP55" si="37">IFERROR((ROUND(((((1-CP11)*CP27)/(CP11))*24),2)),"-")</f>
        <v>-</v>
      </c>
      <c r="CQ43" s="511"/>
      <c r="CR43" s="510" t="str">
        <f t="shared" ref="CR43:CR55" si="38">IFERROR((ROUND(((((1-CR11)*CR27)/(CR11))*24),2)),"-")</f>
        <v>-</v>
      </c>
      <c r="CS43" s="511"/>
      <c r="CT43" s="510" t="str">
        <f t="shared" ref="CT43:CT55" si="39">IFERROR((ROUND(((((1-CT11)*CT27)/(CT11))*24),2)),"-")</f>
        <v>-</v>
      </c>
      <c r="CU43" s="511"/>
      <c r="CV43" s="510" t="str">
        <f t="shared" ref="CV43:CV55" si="40">IFERROR((ROUND(((((1-CV11)*CV27)/(CV11))*24),2)),"-")</f>
        <v>-</v>
      </c>
      <c r="CW43" s="511"/>
      <c r="CX43" s="510" t="str">
        <f t="shared" ref="CX43:CX55" si="41">IFERROR((ROUND(((((1-CX11)*CX27)/(CX11))*24),2)),"-")</f>
        <v>-</v>
      </c>
      <c r="CY43" s="511"/>
      <c r="CZ43" s="510" t="str">
        <f t="shared" ref="CZ43:CZ55" si="42">IFERROR((ROUND(((((1-CZ11)*CZ27)/(CZ11))*24),2)),"-")</f>
        <v>-</v>
      </c>
      <c r="DA43" s="511"/>
      <c r="DB43" s="510" t="str">
        <f t="shared" ref="DB43:DB55" si="43">IFERROR((ROUND(((((1-DB11)*DB27)/(DB11))*24),2)),"-")</f>
        <v>-</v>
      </c>
      <c r="DC43" s="511"/>
      <c r="DD43" s="510" t="str">
        <f t="shared" ref="DD43:DD55" si="44">IFERROR((ROUND(((((1-DD11)*DD27)/(DD11))*24),2)),"-")</f>
        <v>-</v>
      </c>
      <c r="DE43" s="511"/>
      <c r="DF43" s="510" t="str">
        <f t="shared" ref="DF43:DF55" si="45">IFERROR((ROUND(((((1-DF11)*DF27)/(DF11))*24),2)),"-")</f>
        <v>-</v>
      </c>
      <c r="DG43" s="511"/>
      <c r="DH43" s="510" t="str">
        <f t="shared" ref="DH43:DH55" si="46">IFERROR((ROUND(((((1-DH11)*DH27)/(DH11))*24),2)),"-")</f>
        <v>-</v>
      </c>
      <c r="DI43" s="511"/>
      <c r="DJ43" s="510" t="str">
        <f t="shared" ref="DJ43:DJ55" si="47">IFERROR((ROUND(((((1-DJ11)*DJ27)/(DJ11))*24),2)),"-")</f>
        <v>-</v>
      </c>
      <c r="DK43" s="511"/>
      <c r="DL43" s="510" t="str">
        <f t="shared" ref="DL43:DL55" si="48">IFERROR((ROUND(((((1-DL11)*DL27)/(DL11))*24),2)),"-")</f>
        <v>-</v>
      </c>
      <c r="DM43" s="511"/>
      <c r="DN43" s="510" t="str">
        <f t="shared" ref="DN43:DN55" si="49">IFERROR((ROUND(((((1-DN11)*DN27)/(DN11))*24),2)),"-")</f>
        <v>-</v>
      </c>
      <c r="DO43" s="511"/>
      <c r="DP43" s="510" t="str">
        <f t="shared" ref="DP43:DP55" si="50">IFERROR((ROUND(((((1-DP11)*DP27)/(DP11))*24),2)),"-")</f>
        <v>-</v>
      </c>
      <c r="DQ43" s="511"/>
    </row>
    <row r="44" spans="1:121" s="336" customFormat="1" x14ac:dyDescent="0.2">
      <c r="A44" s="342" t="s">
        <v>252</v>
      </c>
      <c r="B44" s="485">
        <v>0.27</v>
      </c>
      <c r="C44" s="485"/>
      <c r="D44" s="485">
        <v>1.34</v>
      </c>
      <c r="E44" s="485"/>
      <c r="F44" s="485">
        <v>1.2</v>
      </c>
      <c r="G44" s="485"/>
      <c r="H44" s="485">
        <v>0.82</v>
      </c>
      <c r="I44" s="485"/>
      <c r="J44" s="505">
        <v>1.17</v>
      </c>
      <c r="K44" s="505"/>
      <c r="L44" s="505">
        <v>1.1000000000000001</v>
      </c>
      <c r="M44" s="506"/>
      <c r="N44" s="485">
        <v>0.59</v>
      </c>
      <c r="O44" s="485"/>
      <c r="P44" s="485">
        <v>0.59</v>
      </c>
      <c r="Q44" s="485"/>
      <c r="R44" s="481">
        <f t="shared" si="0"/>
        <v>7.76</v>
      </c>
      <c r="S44" s="502"/>
      <c r="T44" s="481">
        <f t="shared" si="1"/>
        <v>21.86</v>
      </c>
      <c r="U44" s="502"/>
      <c r="V44" s="481">
        <f t="shared" si="2"/>
        <v>23.07</v>
      </c>
      <c r="W44" s="499"/>
      <c r="X44" s="481">
        <f t="shared" ref="X44:X55" si="51">IFERROR((ROUND(((((1-X12)*X28)/(X12))*24),2)),"-")</f>
        <v>10.59</v>
      </c>
      <c r="Y44" s="502"/>
      <c r="Z44" s="481">
        <f t="shared" si="3"/>
        <v>8.9700000000000006</v>
      </c>
      <c r="AA44" s="499"/>
      <c r="AB44" s="481">
        <f t="shared" si="4"/>
        <v>14.98</v>
      </c>
      <c r="AC44" s="499"/>
      <c r="AD44" s="484">
        <f t="shared" si="5"/>
        <v>14.32</v>
      </c>
      <c r="AE44" s="499"/>
      <c r="AF44" s="481">
        <f t="shared" si="6"/>
        <v>15.53</v>
      </c>
      <c r="AG44" s="502"/>
      <c r="AH44" s="481">
        <f t="shared" si="7"/>
        <v>13.77</v>
      </c>
      <c r="AI44" s="502"/>
      <c r="AJ44" s="481">
        <f t="shared" si="8"/>
        <v>15.15</v>
      </c>
      <c r="AK44" s="502"/>
      <c r="AL44" s="481">
        <f t="shared" si="9"/>
        <v>11.76</v>
      </c>
      <c r="AM44" s="503"/>
      <c r="AN44" s="486">
        <f t="shared" si="10"/>
        <v>9.69</v>
      </c>
      <c r="AO44" s="504"/>
      <c r="AP44" s="484">
        <f t="shared" si="11"/>
        <v>18.39</v>
      </c>
      <c r="AQ44" s="502"/>
      <c r="AR44" s="481">
        <f t="shared" si="12"/>
        <v>7.67</v>
      </c>
      <c r="AS44" s="499"/>
      <c r="AT44" s="481">
        <f t="shared" si="13"/>
        <v>9.2899999999999991</v>
      </c>
      <c r="AU44" s="499"/>
      <c r="AV44" s="481">
        <f t="shared" si="14"/>
        <v>3.22</v>
      </c>
      <c r="AW44" s="502"/>
      <c r="AX44" s="481">
        <f t="shared" si="15"/>
        <v>4.24</v>
      </c>
      <c r="AY44" s="502"/>
      <c r="AZ44" s="481">
        <f t="shared" si="16"/>
        <v>7.05</v>
      </c>
      <c r="BA44" s="502"/>
      <c r="BB44" s="481">
        <f t="shared" si="17"/>
        <v>6.55</v>
      </c>
      <c r="BC44" s="499"/>
      <c r="BD44" s="481">
        <f t="shared" si="18"/>
        <v>9.4700000000000006</v>
      </c>
      <c r="BE44" s="499"/>
      <c r="BF44" s="481">
        <f t="shared" si="19"/>
        <v>3.67</v>
      </c>
      <c r="BG44" s="499"/>
      <c r="BH44" s="481">
        <f t="shared" si="20"/>
        <v>1.44</v>
      </c>
      <c r="BI44" s="499"/>
      <c r="BJ44" s="481">
        <f t="shared" si="21"/>
        <v>3.84</v>
      </c>
      <c r="BK44" s="499"/>
      <c r="BL44" s="481">
        <f t="shared" si="22"/>
        <v>1.02</v>
      </c>
      <c r="BM44" s="499"/>
      <c r="BN44" s="481">
        <f t="shared" si="23"/>
        <v>1.08</v>
      </c>
      <c r="BO44" s="499"/>
      <c r="BP44" s="481">
        <f t="shared" si="24"/>
        <v>2.4500000000000002</v>
      </c>
      <c r="BQ44" s="499"/>
      <c r="BR44" s="481">
        <f t="shared" si="25"/>
        <v>0.25</v>
      </c>
      <c r="BS44" s="499"/>
      <c r="BT44" s="481">
        <f t="shared" si="26"/>
        <v>2.5</v>
      </c>
      <c r="BU44" s="499"/>
      <c r="BV44" s="481">
        <f t="shared" si="27"/>
        <v>1.89</v>
      </c>
      <c r="BW44" s="499"/>
      <c r="BX44" s="481">
        <f t="shared" si="28"/>
        <v>3.35</v>
      </c>
      <c r="BY44" s="499"/>
      <c r="BZ44" s="481">
        <f t="shared" si="29"/>
        <v>1.73</v>
      </c>
      <c r="CA44" s="499"/>
      <c r="CB44" s="481">
        <f t="shared" si="30"/>
        <v>1.73</v>
      </c>
      <c r="CC44" s="499"/>
      <c r="CD44" s="481" t="str">
        <f t="shared" si="31"/>
        <v>-</v>
      </c>
      <c r="CE44" s="499"/>
      <c r="CF44" s="481" t="str">
        <f t="shared" si="32"/>
        <v>-</v>
      </c>
      <c r="CG44" s="499"/>
      <c r="CH44" s="481" t="str">
        <f t="shared" si="33"/>
        <v>-</v>
      </c>
      <c r="CI44" s="499"/>
      <c r="CJ44" s="481" t="str">
        <f t="shared" si="34"/>
        <v>-</v>
      </c>
      <c r="CK44" s="499"/>
      <c r="CL44" s="481" t="str">
        <f t="shared" si="35"/>
        <v>-</v>
      </c>
      <c r="CM44" s="499"/>
      <c r="CN44" s="481" t="str">
        <f t="shared" si="36"/>
        <v>-</v>
      </c>
      <c r="CO44" s="499"/>
      <c r="CP44" s="481" t="str">
        <f t="shared" si="37"/>
        <v>-</v>
      </c>
      <c r="CQ44" s="499"/>
      <c r="CR44" s="481" t="str">
        <f t="shared" si="38"/>
        <v>-</v>
      </c>
      <c r="CS44" s="499"/>
      <c r="CT44" s="481" t="str">
        <f t="shared" si="39"/>
        <v>-</v>
      </c>
      <c r="CU44" s="499"/>
      <c r="CV44" s="481" t="str">
        <f t="shared" si="40"/>
        <v>-</v>
      </c>
      <c r="CW44" s="499"/>
      <c r="CX44" s="481" t="str">
        <f t="shared" si="41"/>
        <v>-</v>
      </c>
      <c r="CY44" s="499"/>
      <c r="CZ44" s="481" t="str">
        <f t="shared" si="42"/>
        <v>-</v>
      </c>
      <c r="DA44" s="499"/>
      <c r="DB44" s="481" t="str">
        <f t="shared" si="43"/>
        <v>-</v>
      </c>
      <c r="DC44" s="499"/>
      <c r="DD44" s="481" t="str">
        <f t="shared" si="44"/>
        <v>-</v>
      </c>
      <c r="DE44" s="499"/>
      <c r="DF44" s="481" t="str">
        <f t="shared" si="45"/>
        <v>-</v>
      </c>
      <c r="DG44" s="499"/>
      <c r="DH44" s="481" t="str">
        <f t="shared" si="46"/>
        <v>-</v>
      </c>
      <c r="DI44" s="499"/>
      <c r="DJ44" s="481" t="str">
        <f t="shared" si="47"/>
        <v>-</v>
      </c>
      <c r="DK44" s="499"/>
      <c r="DL44" s="481" t="str">
        <f t="shared" si="48"/>
        <v>-</v>
      </c>
      <c r="DM44" s="499"/>
      <c r="DN44" s="481" t="str">
        <f t="shared" si="49"/>
        <v>-</v>
      </c>
      <c r="DO44" s="499"/>
      <c r="DP44" s="481" t="str">
        <f t="shared" si="50"/>
        <v>-</v>
      </c>
      <c r="DQ44" s="499"/>
    </row>
    <row r="45" spans="1:121" s="336" customFormat="1" x14ac:dyDescent="0.2">
      <c r="A45" s="342" t="s">
        <v>253</v>
      </c>
      <c r="B45" s="485">
        <v>0</v>
      </c>
      <c r="C45" s="485"/>
      <c r="D45" s="485">
        <v>0</v>
      </c>
      <c r="E45" s="485"/>
      <c r="F45" s="485" t="s">
        <v>254</v>
      </c>
      <c r="G45" s="485"/>
      <c r="H45" s="485" t="s">
        <v>254</v>
      </c>
      <c r="I45" s="485"/>
      <c r="J45" s="507" t="s">
        <v>254</v>
      </c>
      <c r="K45" s="507"/>
      <c r="L45" s="505">
        <v>0</v>
      </c>
      <c r="M45" s="506"/>
      <c r="N45" s="485">
        <v>47.61</v>
      </c>
      <c r="O45" s="485"/>
      <c r="P45" s="485">
        <v>10.83</v>
      </c>
      <c r="Q45" s="485"/>
      <c r="R45" s="481">
        <f t="shared" si="0"/>
        <v>365.64</v>
      </c>
      <c r="S45" s="502"/>
      <c r="T45" s="481">
        <f t="shared" si="1"/>
        <v>246.42</v>
      </c>
      <c r="U45" s="502"/>
      <c r="V45" s="481">
        <f t="shared" si="2"/>
        <v>178.6</v>
      </c>
      <c r="W45" s="499"/>
      <c r="X45" s="481">
        <f t="shared" si="51"/>
        <v>43.95</v>
      </c>
      <c r="Y45" s="502"/>
      <c r="Z45" s="481">
        <f t="shared" si="3"/>
        <v>16.87</v>
      </c>
      <c r="AA45" s="499"/>
      <c r="AB45" s="481">
        <f t="shared" si="4"/>
        <v>37.630000000000003</v>
      </c>
      <c r="AC45" s="499"/>
      <c r="AD45" s="484">
        <f t="shared" si="5"/>
        <v>23.29</v>
      </c>
      <c r="AE45" s="499"/>
      <c r="AF45" s="481">
        <f t="shared" si="6"/>
        <v>14.15</v>
      </c>
      <c r="AG45" s="502"/>
      <c r="AH45" s="481">
        <f t="shared" si="7"/>
        <v>16.8</v>
      </c>
      <c r="AI45" s="502"/>
      <c r="AJ45" s="481">
        <f t="shared" si="8"/>
        <v>14.99</v>
      </c>
      <c r="AK45" s="502"/>
      <c r="AL45" s="481">
        <f t="shared" si="9"/>
        <v>12.81</v>
      </c>
      <c r="AM45" s="503"/>
      <c r="AN45" s="486">
        <f t="shared" si="10"/>
        <v>11.56</v>
      </c>
      <c r="AO45" s="504"/>
      <c r="AP45" s="484">
        <f t="shared" si="11"/>
        <v>13.76</v>
      </c>
      <c r="AQ45" s="502"/>
      <c r="AR45" s="481">
        <f t="shared" si="12"/>
        <v>8.86</v>
      </c>
      <c r="AS45" s="499"/>
      <c r="AT45" s="481">
        <f t="shared" si="13"/>
        <v>15.45</v>
      </c>
      <c r="AU45" s="499"/>
      <c r="AV45" s="481">
        <f t="shared" si="14"/>
        <v>10.8</v>
      </c>
      <c r="AW45" s="502"/>
      <c r="AX45" s="481">
        <f t="shared" si="15"/>
        <v>3.64</v>
      </c>
      <c r="AY45" s="502"/>
      <c r="AZ45" s="481">
        <f t="shared" si="16"/>
        <v>6.98</v>
      </c>
      <c r="BA45" s="502"/>
      <c r="BB45" s="481">
        <f t="shared" si="17"/>
        <v>7.4</v>
      </c>
      <c r="BC45" s="499"/>
      <c r="BD45" s="481">
        <f t="shared" si="18"/>
        <v>7.55</v>
      </c>
      <c r="BE45" s="499"/>
      <c r="BF45" s="481">
        <f t="shared" si="19"/>
        <v>7.74</v>
      </c>
      <c r="BG45" s="499"/>
      <c r="BH45" s="481">
        <f t="shared" si="20"/>
        <v>7.45</v>
      </c>
      <c r="BI45" s="499"/>
      <c r="BJ45" s="481">
        <f t="shared" si="21"/>
        <v>7.35</v>
      </c>
      <c r="BK45" s="499"/>
      <c r="BL45" s="481">
        <f t="shared" si="22"/>
        <v>4.4400000000000004</v>
      </c>
      <c r="BM45" s="499"/>
      <c r="BN45" s="481">
        <f t="shared" si="23"/>
        <v>7.44</v>
      </c>
      <c r="BO45" s="499"/>
      <c r="BP45" s="481">
        <f t="shared" si="24"/>
        <v>3.71</v>
      </c>
      <c r="BQ45" s="499"/>
      <c r="BR45" s="481">
        <f t="shared" si="25"/>
        <v>29.43</v>
      </c>
      <c r="BS45" s="499"/>
      <c r="BT45" s="481">
        <f t="shared" si="26"/>
        <v>16.649999999999999</v>
      </c>
      <c r="BU45" s="499"/>
      <c r="BV45" s="481">
        <f t="shared" si="27"/>
        <v>8.39</v>
      </c>
      <c r="BW45" s="499"/>
      <c r="BX45" s="481">
        <f t="shared" si="28"/>
        <v>5.94</v>
      </c>
      <c r="BY45" s="499"/>
      <c r="BZ45" s="481">
        <f t="shared" si="29"/>
        <v>3.92</v>
      </c>
      <c r="CA45" s="499"/>
      <c r="CB45" s="481">
        <f t="shared" si="30"/>
        <v>8.14</v>
      </c>
      <c r="CC45" s="499"/>
      <c r="CD45" s="481" t="str">
        <f t="shared" si="31"/>
        <v>-</v>
      </c>
      <c r="CE45" s="499"/>
      <c r="CF45" s="481" t="str">
        <f t="shared" si="32"/>
        <v>-</v>
      </c>
      <c r="CG45" s="499"/>
      <c r="CH45" s="481" t="str">
        <f t="shared" si="33"/>
        <v>-</v>
      </c>
      <c r="CI45" s="499"/>
      <c r="CJ45" s="481" t="str">
        <f t="shared" si="34"/>
        <v>-</v>
      </c>
      <c r="CK45" s="499"/>
      <c r="CL45" s="481" t="str">
        <f t="shared" si="35"/>
        <v>-</v>
      </c>
      <c r="CM45" s="499"/>
      <c r="CN45" s="481" t="str">
        <f t="shared" si="36"/>
        <v>-</v>
      </c>
      <c r="CO45" s="499"/>
      <c r="CP45" s="481" t="str">
        <f t="shared" si="37"/>
        <v>-</v>
      </c>
      <c r="CQ45" s="499"/>
      <c r="CR45" s="481" t="str">
        <f t="shared" si="38"/>
        <v>-</v>
      </c>
      <c r="CS45" s="499"/>
      <c r="CT45" s="481" t="str">
        <f t="shared" si="39"/>
        <v>-</v>
      </c>
      <c r="CU45" s="499"/>
      <c r="CV45" s="481" t="str">
        <f t="shared" si="40"/>
        <v>-</v>
      </c>
      <c r="CW45" s="499"/>
      <c r="CX45" s="481" t="str">
        <f t="shared" si="41"/>
        <v>-</v>
      </c>
      <c r="CY45" s="499"/>
      <c r="CZ45" s="481" t="str">
        <f t="shared" si="42"/>
        <v>-</v>
      </c>
      <c r="DA45" s="499"/>
      <c r="DB45" s="481" t="str">
        <f t="shared" si="43"/>
        <v>-</v>
      </c>
      <c r="DC45" s="499"/>
      <c r="DD45" s="481" t="str">
        <f t="shared" si="44"/>
        <v>-</v>
      </c>
      <c r="DE45" s="499"/>
      <c r="DF45" s="481" t="str">
        <f t="shared" si="45"/>
        <v>-</v>
      </c>
      <c r="DG45" s="499"/>
      <c r="DH45" s="481" t="str">
        <f t="shared" si="46"/>
        <v>-</v>
      </c>
      <c r="DI45" s="499"/>
      <c r="DJ45" s="481" t="str">
        <f t="shared" si="47"/>
        <v>-</v>
      </c>
      <c r="DK45" s="499"/>
      <c r="DL45" s="481" t="str">
        <f t="shared" si="48"/>
        <v>-</v>
      </c>
      <c r="DM45" s="499"/>
      <c r="DN45" s="481" t="str">
        <f t="shared" si="49"/>
        <v>-</v>
      </c>
      <c r="DO45" s="499"/>
      <c r="DP45" s="481" t="str">
        <f t="shared" si="50"/>
        <v>-</v>
      </c>
      <c r="DQ45" s="499"/>
    </row>
    <row r="46" spans="1:121" s="336" customFormat="1" x14ac:dyDescent="0.2">
      <c r="A46" s="342" t="s">
        <v>255</v>
      </c>
      <c r="B46" s="485">
        <v>0</v>
      </c>
      <c r="C46" s="485"/>
      <c r="D46" s="485">
        <v>0</v>
      </c>
      <c r="E46" s="485"/>
      <c r="F46" s="485" t="s">
        <v>254</v>
      </c>
      <c r="G46" s="485"/>
      <c r="H46" s="485" t="s">
        <v>254</v>
      </c>
      <c r="I46" s="485"/>
      <c r="J46" s="505">
        <v>12.05</v>
      </c>
      <c r="K46" s="505"/>
      <c r="L46" s="505">
        <v>6.36</v>
      </c>
      <c r="M46" s="506"/>
      <c r="N46" s="485">
        <v>8.3000000000000007</v>
      </c>
      <c r="O46" s="485"/>
      <c r="P46" s="485">
        <v>5.38</v>
      </c>
      <c r="Q46" s="485"/>
      <c r="R46" s="481">
        <f t="shared" si="0"/>
        <v>155.79</v>
      </c>
      <c r="S46" s="502"/>
      <c r="T46" s="481">
        <f t="shared" si="1"/>
        <v>155</v>
      </c>
      <c r="U46" s="502"/>
      <c r="V46" s="481">
        <f t="shared" si="2"/>
        <v>120.75</v>
      </c>
      <c r="W46" s="499"/>
      <c r="X46" s="481">
        <f t="shared" si="51"/>
        <v>67.86</v>
      </c>
      <c r="Y46" s="502"/>
      <c r="Z46" s="481">
        <f t="shared" si="3"/>
        <v>36.29</v>
      </c>
      <c r="AA46" s="499"/>
      <c r="AB46" s="481">
        <f t="shared" si="4"/>
        <v>44.84</v>
      </c>
      <c r="AC46" s="499"/>
      <c r="AD46" s="484">
        <f t="shared" si="5"/>
        <v>51.2</v>
      </c>
      <c r="AE46" s="499"/>
      <c r="AF46" s="481">
        <f t="shared" si="6"/>
        <v>39.96</v>
      </c>
      <c r="AG46" s="502"/>
      <c r="AH46" s="481">
        <f t="shared" si="7"/>
        <v>45.29</v>
      </c>
      <c r="AI46" s="502"/>
      <c r="AJ46" s="481">
        <f t="shared" si="8"/>
        <v>48.72</v>
      </c>
      <c r="AK46" s="502"/>
      <c r="AL46" s="481">
        <f t="shared" si="9"/>
        <v>44.4</v>
      </c>
      <c r="AM46" s="503"/>
      <c r="AN46" s="486">
        <f t="shared" si="10"/>
        <v>18.98</v>
      </c>
      <c r="AO46" s="504"/>
      <c r="AP46" s="484">
        <f t="shared" si="11"/>
        <v>25.2</v>
      </c>
      <c r="AQ46" s="502"/>
      <c r="AR46" s="481">
        <f t="shared" si="12"/>
        <v>20.8</v>
      </c>
      <c r="AS46" s="499"/>
      <c r="AT46" s="481">
        <f t="shared" si="13"/>
        <v>12.11</v>
      </c>
      <c r="AU46" s="499"/>
      <c r="AV46" s="481">
        <f t="shared" si="14"/>
        <v>19.39</v>
      </c>
      <c r="AW46" s="502"/>
      <c r="AX46" s="481">
        <f t="shared" si="15"/>
        <v>14.23</v>
      </c>
      <c r="AY46" s="502"/>
      <c r="AZ46" s="481">
        <f t="shared" si="16"/>
        <v>15.07</v>
      </c>
      <c r="BA46" s="502"/>
      <c r="BB46" s="481">
        <f t="shared" si="17"/>
        <v>27.32</v>
      </c>
      <c r="BC46" s="499"/>
      <c r="BD46" s="481">
        <f t="shared" si="18"/>
        <v>22.75</v>
      </c>
      <c r="BE46" s="499"/>
      <c r="BF46" s="481">
        <f t="shared" si="19"/>
        <v>15.75</v>
      </c>
      <c r="BG46" s="499"/>
      <c r="BH46" s="481">
        <f t="shared" si="20"/>
        <v>25.76</v>
      </c>
      <c r="BI46" s="499"/>
      <c r="BJ46" s="481">
        <f t="shared" si="21"/>
        <v>25.87</v>
      </c>
      <c r="BK46" s="499"/>
      <c r="BL46" s="481">
        <f t="shared" si="22"/>
        <v>9.7899999999999991</v>
      </c>
      <c r="BM46" s="499"/>
      <c r="BN46" s="481">
        <f t="shared" si="23"/>
        <v>10.52</v>
      </c>
      <c r="BO46" s="499"/>
      <c r="BP46" s="481">
        <f t="shared" si="24"/>
        <v>15.8</v>
      </c>
      <c r="BQ46" s="499"/>
      <c r="BR46" s="481">
        <f t="shared" si="25"/>
        <v>14</v>
      </c>
      <c r="BS46" s="499"/>
      <c r="BT46" s="481">
        <f t="shared" si="26"/>
        <v>11.67</v>
      </c>
      <c r="BU46" s="499"/>
      <c r="BV46" s="481">
        <f t="shared" si="27"/>
        <v>20.32</v>
      </c>
      <c r="BW46" s="499"/>
      <c r="BX46" s="481">
        <f t="shared" si="28"/>
        <v>6.2</v>
      </c>
      <c r="BY46" s="499"/>
      <c r="BZ46" s="481">
        <f t="shared" si="29"/>
        <v>4.62</v>
      </c>
      <c r="CA46" s="499"/>
      <c r="CB46" s="481">
        <f t="shared" si="30"/>
        <v>10.93</v>
      </c>
      <c r="CC46" s="499"/>
      <c r="CD46" s="481" t="str">
        <f t="shared" si="31"/>
        <v>-</v>
      </c>
      <c r="CE46" s="499"/>
      <c r="CF46" s="481" t="str">
        <f t="shared" si="32"/>
        <v>-</v>
      </c>
      <c r="CG46" s="499"/>
      <c r="CH46" s="481" t="str">
        <f t="shared" si="33"/>
        <v>-</v>
      </c>
      <c r="CI46" s="499"/>
      <c r="CJ46" s="481" t="str">
        <f t="shared" si="34"/>
        <v>-</v>
      </c>
      <c r="CK46" s="499"/>
      <c r="CL46" s="481" t="str">
        <f t="shared" si="35"/>
        <v>-</v>
      </c>
      <c r="CM46" s="499"/>
      <c r="CN46" s="481" t="str">
        <f t="shared" si="36"/>
        <v>-</v>
      </c>
      <c r="CO46" s="499"/>
      <c r="CP46" s="481" t="str">
        <f t="shared" si="37"/>
        <v>-</v>
      </c>
      <c r="CQ46" s="499"/>
      <c r="CR46" s="481" t="str">
        <f t="shared" si="38"/>
        <v>-</v>
      </c>
      <c r="CS46" s="499"/>
      <c r="CT46" s="481" t="str">
        <f t="shared" si="39"/>
        <v>-</v>
      </c>
      <c r="CU46" s="499"/>
      <c r="CV46" s="481" t="str">
        <f t="shared" si="40"/>
        <v>-</v>
      </c>
      <c r="CW46" s="499"/>
      <c r="CX46" s="481" t="str">
        <f t="shared" si="41"/>
        <v>-</v>
      </c>
      <c r="CY46" s="499"/>
      <c r="CZ46" s="481" t="str">
        <f t="shared" si="42"/>
        <v>-</v>
      </c>
      <c r="DA46" s="499"/>
      <c r="DB46" s="481" t="str">
        <f t="shared" si="43"/>
        <v>-</v>
      </c>
      <c r="DC46" s="499"/>
      <c r="DD46" s="481" t="str">
        <f t="shared" si="44"/>
        <v>-</v>
      </c>
      <c r="DE46" s="499"/>
      <c r="DF46" s="481" t="str">
        <f t="shared" si="45"/>
        <v>-</v>
      </c>
      <c r="DG46" s="499"/>
      <c r="DH46" s="481" t="str">
        <f t="shared" si="46"/>
        <v>-</v>
      </c>
      <c r="DI46" s="499"/>
      <c r="DJ46" s="481" t="str">
        <f t="shared" si="47"/>
        <v>-</v>
      </c>
      <c r="DK46" s="499"/>
      <c r="DL46" s="481" t="str">
        <f t="shared" si="48"/>
        <v>-</v>
      </c>
      <c r="DM46" s="499"/>
      <c r="DN46" s="481" t="str">
        <f t="shared" si="49"/>
        <v>-</v>
      </c>
      <c r="DO46" s="499"/>
      <c r="DP46" s="481" t="str">
        <f t="shared" si="50"/>
        <v>-</v>
      </c>
      <c r="DQ46" s="499"/>
    </row>
    <row r="47" spans="1:121" s="336" customFormat="1" x14ac:dyDescent="0.2">
      <c r="A47" s="342" t="s">
        <v>256</v>
      </c>
      <c r="B47" s="485">
        <v>16.71</v>
      </c>
      <c r="C47" s="485"/>
      <c r="D47" s="485">
        <v>5.95</v>
      </c>
      <c r="E47" s="485"/>
      <c r="F47" s="485">
        <v>1.1399999999999999</v>
      </c>
      <c r="G47" s="485"/>
      <c r="H47" s="485">
        <v>5.68</v>
      </c>
      <c r="I47" s="485"/>
      <c r="J47" s="505">
        <v>3.67</v>
      </c>
      <c r="K47" s="505"/>
      <c r="L47" s="505">
        <v>4.08</v>
      </c>
      <c r="M47" s="506"/>
      <c r="N47" s="485">
        <v>12.71</v>
      </c>
      <c r="O47" s="485"/>
      <c r="P47" s="485">
        <v>15.42</v>
      </c>
      <c r="Q47" s="485"/>
      <c r="R47" s="481">
        <f t="shared" si="0"/>
        <v>222.36</v>
      </c>
      <c r="S47" s="502"/>
      <c r="T47" s="481">
        <f t="shared" si="1"/>
        <v>263.45</v>
      </c>
      <c r="U47" s="502"/>
      <c r="V47" s="481">
        <f t="shared" si="2"/>
        <v>424.96</v>
      </c>
      <c r="W47" s="499"/>
      <c r="X47" s="481">
        <f t="shared" si="51"/>
        <v>291.42</v>
      </c>
      <c r="Y47" s="502"/>
      <c r="Z47" s="481">
        <f t="shared" si="3"/>
        <v>251.72</v>
      </c>
      <c r="AA47" s="499"/>
      <c r="AB47" s="481">
        <f t="shared" si="4"/>
        <v>101.48</v>
      </c>
      <c r="AC47" s="499"/>
      <c r="AD47" s="484">
        <f t="shared" si="5"/>
        <v>30.73</v>
      </c>
      <c r="AE47" s="499"/>
      <c r="AF47" s="481">
        <f t="shared" si="6"/>
        <v>80.349999999999994</v>
      </c>
      <c r="AG47" s="502"/>
      <c r="AH47" s="481">
        <f t="shared" si="7"/>
        <v>85.92</v>
      </c>
      <c r="AI47" s="502"/>
      <c r="AJ47" s="481">
        <f t="shared" si="8"/>
        <v>100.76</v>
      </c>
      <c r="AK47" s="502"/>
      <c r="AL47" s="481">
        <f t="shared" si="9"/>
        <v>100.35</v>
      </c>
      <c r="AM47" s="503"/>
      <c r="AN47" s="486">
        <f t="shared" si="10"/>
        <v>92.92</v>
      </c>
      <c r="AO47" s="504"/>
      <c r="AP47" s="484">
        <f t="shared" si="11"/>
        <v>63.49</v>
      </c>
      <c r="AQ47" s="502"/>
      <c r="AR47" s="481">
        <f t="shared" si="12"/>
        <v>44.05</v>
      </c>
      <c r="AS47" s="499"/>
      <c r="AT47" s="481">
        <f t="shared" si="13"/>
        <v>39.4</v>
      </c>
      <c r="AU47" s="499"/>
      <c r="AV47" s="481">
        <f t="shared" si="14"/>
        <v>28.02</v>
      </c>
      <c r="AW47" s="502"/>
      <c r="AX47" s="481">
        <f t="shared" si="15"/>
        <v>32.65</v>
      </c>
      <c r="AY47" s="502"/>
      <c r="AZ47" s="481">
        <f t="shared" si="16"/>
        <v>19.68</v>
      </c>
      <c r="BA47" s="502"/>
      <c r="BB47" s="481">
        <f t="shared" si="17"/>
        <v>13.48</v>
      </c>
      <c r="BC47" s="499"/>
      <c r="BD47" s="481">
        <f t="shared" si="18"/>
        <v>5.03</v>
      </c>
      <c r="BE47" s="499"/>
      <c r="BF47" s="481">
        <f t="shared" si="19"/>
        <v>16.79</v>
      </c>
      <c r="BG47" s="499"/>
      <c r="BH47" s="481">
        <f t="shared" si="20"/>
        <v>22.61</v>
      </c>
      <c r="BI47" s="499"/>
      <c r="BJ47" s="481">
        <f t="shared" si="21"/>
        <v>36.979999999999997</v>
      </c>
      <c r="BK47" s="499"/>
      <c r="BL47" s="481">
        <f t="shared" si="22"/>
        <v>29.46</v>
      </c>
      <c r="BM47" s="499"/>
      <c r="BN47" s="481">
        <f t="shared" si="23"/>
        <v>18.78</v>
      </c>
      <c r="BO47" s="499"/>
      <c r="BP47" s="481">
        <f t="shared" si="24"/>
        <v>25.52</v>
      </c>
      <c r="BQ47" s="499"/>
      <c r="BR47" s="481">
        <f t="shared" si="25"/>
        <v>5.36</v>
      </c>
      <c r="BS47" s="499"/>
      <c r="BT47" s="481">
        <f t="shared" si="26"/>
        <v>6.29</v>
      </c>
      <c r="BU47" s="499"/>
      <c r="BV47" s="481">
        <f t="shared" si="27"/>
        <v>12.25</v>
      </c>
      <c r="BW47" s="499"/>
      <c r="BX47" s="481">
        <f t="shared" si="28"/>
        <v>7.54</v>
      </c>
      <c r="BY47" s="499"/>
      <c r="BZ47" s="481">
        <f t="shared" si="29"/>
        <v>9.74</v>
      </c>
      <c r="CA47" s="499"/>
      <c r="CB47" s="481">
        <f t="shared" si="30"/>
        <v>14.74</v>
      </c>
      <c r="CC47" s="499"/>
      <c r="CD47" s="481" t="str">
        <f t="shared" si="31"/>
        <v>-</v>
      </c>
      <c r="CE47" s="499"/>
      <c r="CF47" s="481" t="str">
        <f t="shared" si="32"/>
        <v>-</v>
      </c>
      <c r="CG47" s="499"/>
      <c r="CH47" s="481" t="str">
        <f t="shared" si="33"/>
        <v>-</v>
      </c>
      <c r="CI47" s="499"/>
      <c r="CJ47" s="481" t="str">
        <f t="shared" si="34"/>
        <v>-</v>
      </c>
      <c r="CK47" s="499"/>
      <c r="CL47" s="481" t="str">
        <f t="shared" si="35"/>
        <v>-</v>
      </c>
      <c r="CM47" s="499"/>
      <c r="CN47" s="481" t="str">
        <f t="shared" si="36"/>
        <v>-</v>
      </c>
      <c r="CO47" s="499"/>
      <c r="CP47" s="481" t="str">
        <f t="shared" si="37"/>
        <v>-</v>
      </c>
      <c r="CQ47" s="499"/>
      <c r="CR47" s="481" t="str">
        <f t="shared" si="38"/>
        <v>-</v>
      </c>
      <c r="CS47" s="499"/>
      <c r="CT47" s="481" t="str">
        <f t="shared" si="39"/>
        <v>-</v>
      </c>
      <c r="CU47" s="499"/>
      <c r="CV47" s="481" t="str">
        <f t="shared" si="40"/>
        <v>-</v>
      </c>
      <c r="CW47" s="499"/>
      <c r="CX47" s="481" t="str">
        <f t="shared" si="41"/>
        <v>-</v>
      </c>
      <c r="CY47" s="499"/>
      <c r="CZ47" s="481" t="str">
        <f t="shared" si="42"/>
        <v>-</v>
      </c>
      <c r="DA47" s="499"/>
      <c r="DB47" s="481" t="str">
        <f t="shared" si="43"/>
        <v>-</v>
      </c>
      <c r="DC47" s="499"/>
      <c r="DD47" s="481" t="str">
        <f t="shared" si="44"/>
        <v>-</v>
      </c>
      <c r="DE47" s="499"/>
      <c r="DF47" s="481" t="str">
        <f t="shared" si="45"/>
        <v>-</v>
      </c>
      <c r="DG47" s="499"/>
      <c r="DH47" s="481" t="str">
        <f t="shared" si="46"/>
        <v>-</v>
      </c>
      <c r="DI47" s="499"/>
      <c r="DJ47" s="481" t="str">
        <f t="shared" si="47"/>
        <v>-</v>
      </c>
      <c r="DK47" s="499"/>
      <c r="DL47" s="481" t="str">
        <f t="shared" si="48"/>
        <v>-</v>
      </c>
      <c r="DM47" s="499"/>
      <c r="DN47" s="481" t="str">
        <f t="shared" si="49"/>
        <v>-</v>
      </c>
      <c r="DO47" s="499"/>
      <c r="DP47" s="481" t="str">
        <f t="shared" si="50"/>
        <v>-</v>
      </c>
      <c r="DQ47" s="499"/>
    </row>
    <row r="48" spans="1:121" s="336" customFormat="1" x14ac:dyDescent="0.2">
      <c r="A48" s="342" t="s">
        <v>19</v>
      </c>
      <c r="B48" s="485">
        <v>13.5</v>
      </c>
      <c r="C48" s="485"/>
      <c r="D48" s="485">
        <v>2.15</v>
      </c>
      <c r="E48" s="485"/>
      <c r="F48" s="485">
        <v>1.44</v>
      </c>
      <c r="G48" s="485"/>
      <c r="H48" s="485">
        <v>1.99</v>
      </c>
      <c r="I48" s="485"/>
      <c r="J48" s="505">
        <v>5.21</v>
      </c>
      <c r="K48" s="505"/>
      <c r="L48" s="505">
        <v>12.2</v>
      </c>
      <c r="M48" s="506"/>
      <c r="N48" s="485">
        <v>13.79</v>
      </c>
      <c r="O48" s="485"/>
      <c r="P48" s="485">
        <v>9.5299999999999994</v>
      </c>
      <c r="Q48" s="485"/>
      <c r="R48" s="481">
        <f t="shared" si="0"/>
        <v>309.88</v>
      </c>
      <c r="S48" s="502"/>
      <c r="T48" s="481">
        <f t="shared" si="1"/>
        <v>190.25</v>
      </c>
      <c r="U48" s="502"/>
      <c r="V48" s="481">
        <f t="shared" si="2"/>
        <v>212.64</v>
      </c>
      <c r="W48" s="499"/>
      <c r="X48" s="481">
        <f t="shared" si="51"/>
        <v>58.17</v>
      </c>
      <c r="Y48" s="502"/>
      <c r="Z48" s="481">
        <f t="shared" si="3"/>
        <v>47.99</v>
      </c>
      <c r="AA48" s="499"/>
      <c r="AB48" s="481">
        <f t="shared" si="4"/>
        <v>31.45</v>
      </c>
      <c r="AC48" s="499"/>
      <c r="AD48" s="484">
        <f t="shared" si="5"/>
        <v>112.96</v>
      </c>
      <c r="AE48" s="499"/>
      <c r="AF48" s="481">
        <f t="shared" si="6"/>
        <v>16.7</v>
      </c>
      <c r="AG48" s="502"/>
      <c r="AH48" s="481">
        <f t="shared" si="7"/>
        <v>30.87</v>
      </c>
      <c r="AI48" s="502"/>
      <c r="AJ48" s="481">
        <f t="shared" si="8"/>
        <v>37.54</v>
      </c>
      <c r="AK48" s="502"/>
      <c r="AL48" s="481">
        <f t="shared" si="9"/>
        <v>51.42</v>
      </c>
      <c r="AM48" s="503"/>
      <c r="AN48" s="486">
        <f t="shared" si="10"/>
        <v>27.59</v>
      </c>
      <c r="AO48" s="504"/>
      <c r="AP48" s="484">
        <f t="shared" si="11"/>
        <v>33.22</v>
      </c>
      <c r="AQ48" s="502"/>
      <c r="AR48" s="481">
        <f t="shared" si="12"/>
        <v>26.76</v>
      </c>
      <c r="AS48" s="499"/>
      <c r="AT48" s="481">
        <f t="shared" si="13"/>
        <v>28.56</v>
      </c>
      <c r="AU48" s="499"/>
      <c r="AV48" s="481">
        <f t="shared" si="14"/>
        <v>30.15</v>
      </c>
      <c r="AW48" s="502"/>
      <c r="AX48" s="481">
        <f t="shared" si="15"/>
        <v>8.06</v>
      </c>
      <c r="AY48" s="502"/>
      <c r="AZ48" s="481">
        <f t="shared" si="16"/>
        <v>6.77</v>
      </c>
      <c r="BA48" s="502"/>
      <c r="BB48" s="481">
        <f t="shared" si="17"/>
        <v>27.44</v>
      </c>
      <c r="BC48" s="499"/>
      <c r="BD48" s="481">
        <f t="shared" si="18"/>
        <v>18.559999999999999</v>
      </c>
      <c r="BE48" s="499"/>
      <c r="BF48" s="481">
        <f t="shared" si="19"/>
        <v>25.38</v>
      </c>
      <c r="BG48" s="499"/>
      <c r="BH48" s="481">
        <f t="shared" si="20"/>
        <v>25.43</v>
      </c>
      <c r="BI48" s="499"/>
      <c r="BJ48" s="481">
        <f t="shared" si="21"/>
        <v>59.94</v>
      </c>
      <c r="BK48" s="499"/>
      <c r="BL48" s="481">
        <f t="shared" si="22"/>
        <v>66.31</v>
      </c>
      <c r="BM48" s="499"/>
      <c r="BN48" s="481">
        <f t="shared" si="23"/>
        <v>45.36</v>
      </c>
      <c r="BO48" s="499"/>
      <c r="BP48" s="481">
        <f t="shared" si="24"/>
        <v>68.569999999999993</v>
      </c>
      <c r="BQ48" s="499"/>
      <c r="BR48" s="481">
        <f t="shared" si="25"/>
        <v>163.57</v>
      </c>
      <c r="BS48" s="499"/>
      <c r="BT48" s="481">
        <f t="shared" si="26"/>
        <v>105.78</v>
      </c>
      <c r="BU48" s="499"/>
      <c r="BV48" s="481">
        <f t="shared" si="27"/>
        <v>154.26</v>
      </c>
      <c r="BW48" s="499"/>
      <c r="BX48" s="481">
        <f t="shared" si="28"/>
        <v>141.26</v>
      </c>
      <c r="BY48" s="499"/>
      <c r="BZ48" s="481">
        <f t="shared" si="29"/>
        <v>124.53</v>
      </c>
      <c r="CA48" s="499"/>
      <c r="CB48" s="481">
        <f t="shared" si="30"/>
        <v>191.97</v>
      </c>
      <c r="CC48" s="499"/>
      <c r="CD48" s="481" t="str">
        <f t="shared" si="31"/>
        <v>-</v>
      </c>
      <c r="CE48" s="499"/>
      <c r="CF48" s="481" t="str">
        <f t="shared" si="32"/>
        <v>-</v>
      </c>
      <c r="CG48" s="499"/>
      <c r="CH48" s="481" t="str">
        <f t="shared" si="33"/>
        <v>-</v>
      </c>
      <c r="CI48" s="499"/>
      <c r="CJ48" s="481" t="str">
        <f t="shared" si="34"/>
        <v>-</v>
      </c>
      <c r="CK48" s="499"/>
      <c r="CL48" s="481" t="str">
        <f t="shared" si="35"/>
        <v>-</v>
      </c>
      <c r="CM48" s="499"/>
      <c r="CN48" s="481" t="str">
        <f t="shared" si="36"/>
        <v>-</v>
      </c>
      <c r="CO48" s="499"/>
      <c r="CP48" s="481" t="str">
        <f t="shared" si="37"/>
        <v>-</v>
      </c>
      <c r="CQ48" s="499"/>
      <c r="CR48" s="481" t="str">
        <f t="shared" si="38"/>
        <v>-</v>
      </c>
      <c r="CS48" s="499"/>
      <c r="CT48" s="481" t="str">
        <f t="shared" si="39"/>
        <v>-</v>
      </c>
      <c r="CU48" s="499"/>
      <c r="CV48" s="481" t="str">
        <f t="shared" si="40"/>
        <v>-</v>
      </c>
      <c r="CW48" s="499"/>
      <c r="CX48" s="481" t="str">
        <f t="shared" si="41"/>
        <v>-</v>
      </c>
      <c r="CY48" s="499"/>
      <c r="CZ48" s="481" t="str">
        <f t="shared" si="42"/>
        <v>-</v>
      </c>
      <c r="DA48" s="499"/>
      <c r="DB48" s="481" t="str">
        <f t="shared" si="43"/>
        <v>-</v>
      </c>
      <c r="DC48" s="499"/>
      <c r="DD48" s="481" t="str">
        <f t="shared" si="44"/>
        <v>-</v>
      </c>
      <c r="DE48" s="499"/>
      <c r="DF48" s="481" t="str">
        <f t="shared" si="45"/>
        <v>-</v>
      </c>
      <c r="DG48" s="499"/>
      <c r="DH48" s="481" t="str">
        <f t="shared" si="46"/>
        <v>-</v>
      </c>
      <c r="DI48" s="499"/>
      <c r="DJ48" s="481" t="str">
        <f t="shared" si="47"/>
        <v>-</v>
      </c>
      <c r="DK48" s="499"/>
      <c r="DL48" s="481" t="str">
        <f t="shared" si="48"/>
        <v>-</v>
      </c>
      <c r="DM48" s="499"/>
      <c r="DN48" s="481" t="str">
        <f t="shared" si="49"/>
        <v>-</v>
      </c>
      <c r="DO48" s="499"/>
      <c r="DP48" s="481" t="str">
        <f t="shared" si="50"/>
        <v>-</v>
      </c>
      <c r="DQ48" s="499"/>
    </row>
    <row r="49" spans="1:121" s="336" customFormat="1" ht="14.25" hidden="1" x14ac:dyDescent="0.2">
      <c r="A49" s="342" t="s">
        <v>257</v>
      </c>
      <c r="B49" s="485">
        <v>11.9</v>
      </c>
      <c r="C49" s="485"/>
      <c r="D49" s="485">
        <v>8.8800000000000008</v>
      </c>
      <c r="E49" s="485"/>
      <c r="F49" s="485">
        <v>12.63</v>
      </c>
      <c r="G49" s="485"/>
      <c r="H49" s="485" t="s">
        <v>254</v>
      </c>
      <c r="I49" s="485"/>
      <c r="J49" s="507" t="s">
        <v>254</v>
      </c>
      <c r="K49" s="507"/>
      <c r="L49" s="505">
        <v>1.91</v>
      </c>
      <c r="M49" s="506"/>
      <c r="N49" s="485">
        <v>3.09</v>
      </c>
      <c r="O49" s="485"/>
      <c r="P49" s="485">
        <v>36.08</v>
      </c>
      <c r="Q49" s="485"/>
      <c r="R49" s="481" t="str">
        <f t="shared" si="0"/>
        <v>-</v>
      </c>
      <c r="S49" s="502"/>
      <c r="T49" s="508" t="s">
        <v>97</v>
      </c>
      <c r="U49" s="509"/>
      <c r="V49" s="481">
        <f t="shared" si="2"/>
        <v>1679.1</v>
      </c>
      <c r="W49" s="499"/>
      <c r="X49" s="481">
        <f t="shared" si="51"/>
        <v>251.06</v>
      </c>
      <c r="Y49" s="502"/>
      <c r="Z49" s="481">
        <f t="shared" si="3"/>
        <v>124.59</v>
      </c>
      <c r="AA49" s="499"/>
      <c r="AB49" s="481">
        <f t="shared" si="4"/>
        <v>17.27</v>
      </c>
      <c r="AC49" s="499"/>
      <c r="AD49" s="484">
        <f t="shared" si="5"/>
        <v>9</v>
      </c>
      <c r="AE49" s="499"/>
      <c r="AF49" s="481">
        <f t="shared" si="6"/>
        <v>11.36</v>
      </c>
      <c r="AG49" s="502"/>
      <c r="AH49" s="481">
        <f t="shared" si="7"/>
        <v>19.37</v>
      </c>
      <c r="AI49" s="502"/>
      <c r="AJ49" s="481" t="str">
        <f t="shared" si="8"/>
        <v>-</v>
      </c>
      <c r="AK49" s="502"/>
      <c r="AL49" s="481" t="str">
        <f t="shared" si="9"/>
        <v>-</v>
      </c>
      <c r="AM49" s="503"/>
      <c r="AN49" s="486" t="str">
        <f t="shared" si="10"/>
        <v>-</v>
      </c>
      <c r="AO49" s="504"/>
      <c r="AP49" s="484" t="str">
        <f t="shared" si="11"/>
        <v>-</v>
      </c>
      <c r="AQ49" s="502"/>
      <c r="AR49" s="481" t="str">
        <f t="shared" si="12"/>
        <v>-</v>
      </c>
      <c r="AS49" s="499"/>
      <c r="AT49" s="481" t="str">
        <f t="shared" si="13"/>
        <v>-</v>
      </c>
      <c r="AU49" s="499"/>
      <c r="AV49" s="481" t="str">
        <f t="shared" si="14"/>
        <v>-</v>
      </c>
      <c r="AW49" s="502"/>
      <c r="AX49" s="481" t="str">
        <f t="shared" si="15"/>
        <v>-</v>
      </c>
      <c r="AY49" s="502"/>
      <c r="AZ49" s="481" t="str">
        <f t="shared" si="16"/>
        <v>-</v>
      </c>
      <c r="BA49" s="502"/>
      <c r="BB49" s="481" t="str">
        <f t="shared" si="17"/>
        <v>-</v>
      </c>
      <c r="BC49" s="499"/>
      <c r="BD49" s="481" t="str">
        <f t="shared" si="18"/>
        <v>-</v>
      </c>
      <c r="BE49" s="499"/>
      <c r="BF49" s="481" t="str">
        <f t="shared" si="19"/>
        <v>-</v>
      </c>
      <c r="BG49" s="499"/>
      <c r="BH49" s="481" t="str">
        <f t="shared" si="20"/>
        <v>-</v>
      </c>
      <c r="BI49" s="499"/>
      <c r="BJ49" s="481" t="str">
        <f t="shared" si="21"/>
        <v>-</v>
      </c>
      <c r="BK49" s="499"/>
      <c r="BL49" s="481" t="str">
        <f t="shared" si="22"/>
        <v>-</v>
      </c>
      <c r="BM49" s="499"/>
      <c r="BN49" s="481" t="str">
        <f t="shared" si="23"/>
        <v>-</v>
      </c>
      <c r="BO49" s="499"/>
      <c r="BP49" s="481" t="str">
        <f t="shared" si="24"/>
        <v>-</v>
      </c>
      <c r="BQ49" s="499"/>
      <c r="BR49" s="481" t="str">
        <f t="shared" si="25"/>
        <v>-</v>
      </c>
      <c r="BS49" s="499"/>
      <c r="BT49" s="481" t="str">
        <f t="shared" si="26"/>
        <v>-</v>
      </c>
      <c r="BU49" s="499"/>
      <c r="BV49" s="481" t="str">
        <f t="shared" si="27"/>
        <v>-</v>
      </c>
      <c r="BW49" s="499"/>
      <c r="BX49" s="481" t="str">
        <f t="shared" si="28"/>
        <v>-</v>
      </c>
      <c r="BY49" s="499"/>
      <c r="BZ49" s="481" t="str">
        <f t="shared" si="29"/>
        <v>-</v>
      </c>
      <c r="CA49" s="499"/>
      <c r="CB49" s="481" t="str">
        <f t="shared" si="30"/>
        <v>-</v>
      </c>
      <c r="CC49" s="499"/>
      <c r="CD49" s="481" t="str">
        <f t="shared" si="31"/>
        <v>-</v>
      </c>
      <c r="CE49" s="499"/>
      <c r="CF49" s="481" t="str">
        <f t="shared" si="32"/>
        <v>-</v>
      </c>
      <c r="CG49" s="499"/>
      <c r="CH49" s="481" t="str">
        <f t="shared" si="33"/>
        <v>-</v>
      </c>
      <c r="CI49" s="499"/>
      <c r="CJ49" s="481" t="str">
        <f t="shared" si="34"/>
        <v>-</v>
      </c>
      <c r="CK49" s="499"/>
      <c r="CL49" s="481" t="str">
        <f t="shared" si="35"/>
        <v>-</v>
      </c>
      <c r="CM49" s="499"/>
      <c r="CN49" s="481" t="str">
        <f t="shared" si="36"/>
        <v>-</v>
      </c>
      <c r="CO49" s="499"/>
      <c r="CP49" s="481" t="str">
        <f t="shared" si="37"/>
        <v>-</v>
      </c>
      <c r="CQ49" s="499"/>
      <c r="CR49" s="481" t="str">
        <f t="shared" si="38"/>
        <v>-</v>
      </c>
      <c r="CS49" s="499"/>
      <c r="CT49" s="481" t="str">
        <f t="shared" si="39"/>
        <v>-</v>
      </c>
      <c r="CU49" s="499"/>
      <c r="CV49" s="481" t="str">
        <f t="shared" si="40"/>
        <v>-</v>
      </c>
      <c r="CW49" s="499"/>
      <c r="CX49" s="481" t="str">
        <f t="shared" si="41"/>
        <v>-</v>
      </c>
      <c r="CY49" s="499"/>
      <c r="CZ49" s="481" t="str">
        <f t="shared" si="42"/>
        <v>-</v>
      </c>
      <c r="DA49" s="499"/>
      <c r="DB49" s="481" t="str">
        <f t="shared" si="43"/>
        <v>-</v>
      </c>
      <c r="DC49" s="499"/>
      <c r="DD49" s="481" t="str">
        <f t="shared" si="44"/>
        <v>-</v>
      </c>
      <c r="DE49" s="499"/>
      <c r="DF49" s="481" t="str">
        <f t="shared" si="45"/>
        <v>-</v>
      </c>
      <c r="DG49" s="499"/>
      <c r="DH49" s="481" t="str">
        <f t="shared" si="46"/>
        <v>-</v>
      </c>
      <c r="DI49" s="499"/>
      <c r="DJ49" s="481" t="str">
        <f t="shared" si="47"/>
        <v>-</v>
      </c>
      <c r="DK49" s="499"/>
      <c r="DL49" s="481" t="str">
        <f t="shared" si="48"/>
        <v>-</v>
      </c>
      <c r="DM49" s="499"/>
      <c r="DN49" s="481" t="str">
        <f t="shared" si="49"/>
        <v>-</v>
      </c>
      <c r="DO49" s="499"/>
      <c r="DP49" s="481" t="str">
        <f t="shared" si="50"/>
        <v>-</v>
      </c>
      <c r="DQ49" s="499"/>
    </row>
    <row r="50" spans="1:121" s="336" customFormat="1" ht="14.25" hidden="1" x14ac:dyDescent="0.2">
      <c r="A50" s="342" t="s">
        <v>258</v>
      </c>
      <c r="B50" s="485">
        <v>0.5</v>
      </c>
      <c r="C50" s="485"/>
      <c r="D50" s="485">
        <v>8.23</v>
      </c>
      <c r="E50" s="485"/>
      <c r="F50" s="485">
        <v>2.74</v>
      </c>
      <c r="G50" s="485"/>
      <c r="H50" s="485" t="s">
        <v>254</v>
      </c>
      <c r="I50" s="485"/>
      <c r="J50" s="507" t="s">
        <v>254</v>
      </c>
      <c r="K50" s="507"/>
      <c r="L50" s="505">
        <v>4.6100000000000003</v>
      </c>
      <c r="M50" s="506"/>
      <c r="N50" s="485">
        <v>4.9400000000000004</v>
      </c>
      <c r="O50" s="485"/>
      <c r="P50" s="485">
        <v>38.08</v>
      </c>
      <c r="Q50" s="485"/>
      <c r="R50" s="481" t="str">
        <f t="shared" si="0"/>
        <v>-</v>
      </c>
      <c r="S50" s="502"/>
      <c r="T50" s="508" t="s">
        <v>97</v>
      </c>
      <c r="U50" s="509"/>
      <c r="V50" s="481" t="str">
        <f t="shared" si="2"/>
        <v>-</v>
      </c>
      <c r="W50" s="499"/>
      <c r="X50" s="481" t="str">
        <f t="shared" si="51"/>
        <v>-</v>
      </c>
      <c r="Y50" s="502"/>
      <c r="Z50" s="481" t="str">
        <f t="shared" si="3"/>
        <v>-</v>
      </c>
      <c r="AA50" s="499"/>
      <c r="AB50" s="481" t="str">
        <f t="shared" si="4"/>
        <v>-</v>
      </c>
      <c r="AC50" s="499"/>
      <c r="AD50" s="484" t="str">
        <f t="shared" si="5"/>
        <v>-</v>
      </c>
      <c r="AE50" s="499"/>
      <c r="AF50" s="481" t="str">
        <f t="shared" si="6"/>
        <v>-</v>
      </c>
      <c r="AG50" s="502"/>
      <c r="AH50" s="481" t="str">
        <f t="shared" si="7"/>
        <v>-</v>
      </c>
      <c r="AI50" s="502"/>
      <c r="AJ50" s="481" t="str">
        <f t="shared" si="8"/>
        <v>-</v>
      </c>
      <c r="AK50" s="502"/>
      <c r="AL50" s="481" t="str">
        <f t="shared" si="9"/>
        <v>-</v>
      </c>
      <c r="AM50" s="503"/>
      <c r="AN50" s="486" t="str">
        <f t="shared" si="10"/>
        <v>-</v>
      </c>
      <c r="AO50" s="504"/>
      <c r="AP50" s="484" t="str">
        <f t="shared" si="11"/>
        <v>-</v>
      </c>
      <c r="AQ50" s="502"/>
      <c r="AR50" s="481" t="str">
        <f t="shared" si="12"/>
        <v>-</v>
      </c>
      <c r="AS50" s="499"/>
      <c r="AT50" s="481" t="str">
        <f t="shared" si="13"/>
        <v>-</v>
      </c>
      <c r="AU50" s="499"/>
      <c r="AV50" s="481" t="str">
        <f t="shared" si="14"/>
        <v>-</v>
      </c>
      <c r="AW50" s="502"/>
      <c r="AX50" s="481" t="str">
        <f t="shared" si="15"/>
        <v>-</v>
      </c>
      <c r="AY50" s="502"/>
      <c r="AZ50" s="481" t="str">
        <f t="shared" si="16"/>
        <v>-</v>
      </c>
      <c r="BA50" s="502"/>
      <c r="BB50" s="481" t="str">
        <f t="shared" si="17"/>
        <v>-</v>
      </c>
      <c r="BC50" s="499"/>
      <c r="BD50" s="481" t="str">
        <f t="shared" si="18"/>
        <v>-</v>
      </c>
      <c r="BE50" s="499"/>
      <c r="BF50" s="481" t="str">
        <f t="shared" si="19"/>
        <v>-</v>
      </c>
      <c r="BG50" s="499"/>
      <c r="BH50" s="481" t="str">
        <f t="shared" si="20"/>
        <v>-</v>
      </c>
      <c r="BI50" s="499"/>
      <c r="BJ50" s="481" t="str">
        <f t="shared" si="21"/>
        <v>-</v>
      </c>
      <c r="BK50" s="499"/>
      <c r="BL50" s="481" t="str">
        <f t="shared" si="22"/>
        <v>-</v>
      </c>
      <c r="BM50" s="499"/>
      <c r="BN50" s="481" t="str">
        <f t="shared" si="23"/>
        <v>-</v>
      </c>
      <c r="BO50" s="499"/>
      <c r="BP50" s="481" t="str">
        <f t="shared" si="24"/>
        <v>-</v>
      </c>
      <c r="BQ50" s="499"/>
      <c r="BR50" s="481" t="str">
        <f t="shared" si="25"/>
        <v>-</v>
      </c>
      <c r="BS50" s="499"/>
      <c r="BT50" s="481" t="str">
        <f t="shared" si="26"/>
        <v>-</v>
      </c>
      <c r="BU50" s="499"/>
      <c r="BV50" s="481" t="str">
        <f t="shared" si="27"/>
        <v>-</v>
      </c>
      <c r="BW50" s="499"/>
      <c r="BX50" s="481" t="str">
        <f t="shared" si="28"/>
        <v>-</v>
      </c>
      <c r="BY50" s="499"/>
      <c r="BZ50" s="481" t="str">
        <f t="shared" si="29"/>
        <v>-</v>
      </c>
      <c r="CA50" s="499"/>
      <c r="CB50" s="481" t="str">
        <f t="shared" si="30"/>
        <v>-</v>
      </c>
      <c r="CC50" s="499"/>
      <c r="CD50" s="481" t="str">
        <f t="shared" si="31"/>
        <v>-</v>
      </c>
      <c r="CE50" s="499"/>
      <c r="CF50" s="481" t="str">
        <f t="shared" si="32"/>
        <v>-</v>
      </c>
      <c r="CG50" s="499"/>
      <c r="CH50" s="481" t="str">
        <f t="shared" si="33"/>
        <v>-</v>
      </c>
      <c r="CI50" s="499"/>
      <c r="CJ50" s="481" t="str">
        <f t="shared" si="34"/>
        <v>-</v>
      </c>
      <c r="CK50" s="499"/>
      <c r="CL50" s="481" t="str">
        <f t="shared" si="35"/>
        <v>-</v>
      </c>
      <c r="CM50" s="499"/>
      <c r="CN50" s="481" t="str">
        <f t="shared" si="36"/>
        <v>-</v>
      </c>
      <c r="CO50" s="499"/>
      <c r="CP50" s="481" t="str">
        <f t="shared" si="37"/>
        <v>-</v>
      </c>
      <c r="CQ50" s="499"/>
      <c r="CR50" s="481" t="str">
        <f t="shared" si="38"/>
        <v>-</v>
      </c>
      <c r="CS50" s="499"/>
      <c r="CT50" s="481" t="str">
        <f t="shared" si="39"/>
        <v>-</v>
      </c>
      <c r="CU50" s="499"/>
      <c r="CV50" s="481" t="str">
        <f t="shared" si="40"/>
        <v>-</v>
      </c>
      <c r="CW50" s="499"/>
      <c r="CX50" s="481" t="str">
        <f t="shared" si="41"/>
        <v>-</v>
      </c>
      <c r="CY50" s="499"/>
      <c r="CZ50" s="481" t="str">
        <f t="shared" si="42"/>
        <v>-</v>
      </c>
      <c r="DA50" s="499"/>
      <c r="DB50" s="481" t="str">
        <f t="shared" si="43"/>
        <v>-</v>
      </c>
      <c r="DC50" s="499"/>
      <c r="DD50" s="481" t="str">
        <f t="shared" si="44"/>
        <v>-</v>
      </c>
      <c r="DE50" s="499"/>
      <c r="DF50" s="481" t="str">
        <f t="shared" si="45"/>
        <v>-</v>
      </c>
      <c r="DG50" s="499"/>
      <c r="DH50" s="481" t="str">
        <f t="shared" si="46"/>
        <v>-</v>
      </c>
      <c r="DI50" s="499"/>
      <c r="DJ50" s="481" t="str">
        <f t="shared" si="47"/>
        <v>-</v>
      </c>
      <c r="DK50" s="499"/>
      <c r="DL50" s="481" t="str">
        <f t="shared" si="48"/>
        <v>-</v>
      </c>
      <c r="DM50" s="499"/>
      <c r="DN50" s="481" t="str">
        <f t="shared" si="49"/>
        <v>-</v>
      </c>
      <c r="DO50" s="499"/>
      <c r="DP50" s="481" t="str">
        <f t="shared" si="50"/>
        <v>-</v>
      </c>
      <c r="DQ50" s="499"/>
    </row>
    <row r="51" spans="1:121" s="336" customFormat="1" x14ac:dyDescent="0.2">
      <c r="A51" s="342" t="s">
        <v>259</v>
      </c>
      <c r="B51" s="485">
        <v>2.13</v>
      </c>
      <c r="C51" s="485"/>
      <c r="D51" s="485">
        <v>0.34</v>
      </c>
      <c r="E51" s="485"/>
      <c r="F51" s="485">
        <v>1.47</v>
      </c>
      <c r="G51" s="485"/>
      <c r="H51" s="485">
        <v>0.42</v>
      </c>
      <c r="I51" s="485"/>
      <c r="J51" s="505">
        <v>0.82</v>
      </c>
      <c r="K51" s="505"/>
      <c r="L51" s="505">
        <v>0.19</v>
      </c>
      <c r="M51" s="506"/>
      <c r="N51" s="485">
        <v>0.06</v>
      </c>
      <c r="O51" s="485"/>
      <c r="P51" s="485">
        <v>0.16</v>
      </c>
      <c r="Q51" s="485"/>
      <c r="R51" s="481">
        <f t="shared" si="0"/>
        <v>6.39</v>
      </c>
      <c r="S51" s="502"/>
      <c r="T51" s="481">
        <f t="shared" si="1"/>
        <v>8.01</v>
      </c>
      <c r="U51" s="502"/>
      <c r="V51" s="481">
        <f t="shared" si="2"/>
        <v>5.27</v>
      </c>
      <c r="W51" s="499"/>
      <c r="X51" s="481">
        <f t="shared" si="51"/>
        <v>4.95</v>
      </c>
      <c r="Y51" s="502"/>
      <c r="Z51" s="481">
        <f t="shared" si="3"/>
        <v>4.66</v>
      </c>
      <c r="AA51" s="499"/>
      <c r="AB51" s="481">
        <f t="shared" si="4"/>
        <v>4.59</v>
      </c>
      <c r="AC51" s="499"/>
      <c r="AD51" s="484">
        <f t="shared" si="5"/>
        <v>5.23</v>
      </c>
      <c r="AE51" s="499"/>
      <c r="AF51" s="481">
        <f t="shared" si="6"/>
        <v>4.72</v>
      </c>
      <c r="AG51" s="502"/>
      <c r="AH51" s="481">
        <f t="shared" si="7"/>
        <v>5.26</v>
      </c>
      <c r="AI51" s="502"/>
      <c r="AJ51" s="481">
        <f t="shared" si="8"/>
        <v>5.63</v>
      </c>
      <c r="AK51" s="502"/>
      <c r="AL51" s="481">
        <f t="shared" si="9"/>
        <v>7.2</v>
      </c>
      <c r="AM51" s="503"/>
      <c r="AN51" s="486">
        <f t="shared" si="10"/>
        <v>7.22</v>
      </c>
      <c r="AO51" s="504"/>
      <c r="AP51" s="484">
        <f t="shared" si="11"/>
        <v>8.75</v>
      </c>
      <c r="AQ51" s="502"/>
      <c r="AR51" s="481">
        <f t="shared" si="12"/>
        <v>9.7799999999999994</v>
      </c>
      <c r="AS51" s="499"/>
      <c r="AT51" s="481">
        <f t="shared" si="13"/>
        <v>15.18</v>
      </c>
      <c r="AU51" s="499"/>
      <c r="AV51" s="481">
        <f t="shared" si="14"/>
        <v>0.46</v>
      </c>
      <c r="AW51" s="502"/>
      <c r="AX51" s="481">
        <f t="shared" si="15"/>
        <v>0</v>
      </c>
      <c r="AY51" s="502"/>
      <c r="AZ51" s="481">
        <f t="shared" si="16"/>
        <v>0.22</v>
      </c>
      <c r="BA51" s="502"/>
      <c r="BB51" s="481">
        <f t="shared" si="17"/>
        <v>0.23</v>
      </c>
      <c r="BC51" s="499"/>
      <c r="BD51" s="481">
        <f t="shared" si="18"/>
        <v>0.3</v>
      </c>
      <c r="BE51" s="499"/>
      <c r="BF51" s="481">
        <f t="shared" si="19"/>
        <v>0</v>
      </c>
      <c r="BG51" s="499"/>
      <c r="BH51" s="481">
        <f t="shared" si="20"/>
        <v>0.33</v>
      </c>
      <c r="BI51" s="499"/>
      <c r="BJ51" s="481">
        <f t="shared" si="21"/>
        <v>0.25</v>
      </c>
      <c r="BK51" s="499"/>
      <c r="BL51" s="481" t="str">
        <f t="shared" si="22"/>
        <v>-</v>
      </c>
      <c r="BM51" s="499"/>
      <c r="BN51" s="481">
        <f t="shared" si="23"/>
        <v>0</v>
      </c>
      <c r="BO51" s="499"/>
      <c r="BP51" s="481">
        <f t="shared" si="24"/>
        <v>0</v>
      </c>
      <c r="BQ51" s="499"/>
      <c r="BR51" s="481">
        <f t="shared" si="25"/>
        <v>0</v>
      </c>
      <c r="BS51" s="499"/>
      <c r="BT51" s="481">
        <f t="shared" si="26"/>
        <v>1.94</v>
      </c>
      <c r="BU51" s="499"/>
      <c r="BV51" s="481">
        <f t="shared" si="27"/>
        <v>3.3</v>
      </c>
      <c r="BW51" s="499"/>
      <c r="BX51" s="481">
        <f t="shared" si="28"/>
        <v>1.1200000000000001</v>
      </c>
      <c r="BY51" s="499"/>
      <c r="BZ51" s="481">
        <f t="shared" si="29"/>
        <v>1.0900000000000001</v>
      </c>
      <c r="CA51" s="499"/>
      <c r="CB51" s="481">
        <f t="shared" si="30"/>
        <v>1.1499999999999999</v>
      </c>
      <c r="CC51" s="499"/>
      <c r="CD51" s="481" t="str">
        <f t="shared" si="31"/>
        <v>-</v>
      </c>
      <c r="CE51" s="499"/>
      <c r="CF51" s="481" t="str">
        <f t="shared" si="32"/>
        <v>-</v>
      </c>
      <c r="CG51" s="499"/>
      <c r="CH51" s="481" t="str">
        <f t="shared" si="33"/>
        <v>-</v>
      </c>
      <c r="CI51" s="499"/>
      <c r="CJ51" s="481" t="str">
        <f t="shared" si="34"/>
        <v>-</v>
      </c>
      <c r="CK51" s="499"/>
      <c r="CL51" s="481" t="str">
        <f t="shared" si="35"/>
        <v>-</v>
      </c>
      <c r="CM51" s="499"/>
      <c r="CN51" s="481" t="str">
        <f t="shared" si="36"/>
        <v>-</v>
      </c>
      <c r="CO51" s="499"/>
      <c r="CP51" s="481" t="str">
        <f t="shared" si="37"/>
        <v>-</v>
      </c>
      <c r="CQ51" s="499"/>
      <c r="CR51" s="481" t="str">
        <f t="shared" si="38"/>
        <v>-</v>
      </c>
      <c r="CS51" s="499"/>
      <c r="CT51" s="481" t="str">
        <f t="shared" si="39"/>
        <v>-</v>
      </c>
      <c r="CU51" s="499"/>
      <c r="CV51" s="481" t="str">
        <f t="shared" si="40"/>
        <v>-</v>
      </c>
      <c r="CW51" s="499"/>
      <c r="CX51" s="481" t="str">
        <f t="shared" si="41"/>
        <v>-</v>
      </c>
      <c r="CY51" s="499"/>
      <c r="CZ51" s="481" t="str">
        <f t="shared" si="42"/>
        <v>-</v>
      </c>
      <c r="DA51" s="499"/>
      <c r="DB51" s="481" t="str">
        <f t="shared" si="43"/>
        <v>-</v>
      </c>
      <c r="DC51" s="499"/>
      <c r="DD51" s="481" t="str">
        <f t="shared" si="44"/>
        <v>-</v>
      </c>
      <c r="DE51" s="499"/>
      <c r="DF51" s="481" t="str">
        <f t="shared" si="45"/>
        <v>-</v>
      </c>
      <c r="DG51" s="499"/>
      <c r="DH51" s="481" t="str">
        <f t="shared" si="46"/>
        <v>-</v>
      </c>
      <c r="DI51" s="499"/>
      <c r="DJ51" s="481" t="str">
        <f t="shared" si="47"/>
        <v>-</v>
      </c>
      <c r="DK51" s="499"/>
      <c r="DL51" s="481" t="str">
        <f t="shared" si="48"/>
        <v>-</v>
      </c>
      <c r="DM51" s="499"/>
      <c r="DN51" s="481" t="str">
        <f t="shared" si="49"/>
        <v>-</v>
      </c>
      <c r="DO51" s="499"/>
      <c r="DP51" s="481" t="str">
        <f t="shared" si="50"/>
        <v>-</v>
      </c>
      <c r="DQ51" s="499"/>
    </row>
    <row r="52" spans="1:121" s="345" customFormat="1" x14ac:dyDescent="0.2">
      <c r="A52" s="342" t="s">
        <v>261</v>
      </c>
      <c r="B52" s="485"/>
      <c r="C52" s="485"/>
      <c r="D52" s="485"/>
      <c r="E52" s="485"/>
      <c r="F52" s="485"/>
      <c r="G52" s="485"/>
      <c r="H52" s="485">
        <v>5.91</v>
      </c>
      <c r="I52" s="485"/>
      <c r="J52" s="505">
        <v>3.63</v>
      </c>
      <c r="K52" s="505"/>
      <c r="L52" s="505">
        <v>5.79</v>
      </c>
      <c r="M52" s="506"/>
      <c r="N52" s="485">
        <v>13.49</v>
      </c>
      <c r="O52" s="485"/>
      <c r="P52" s="485">
        <v>12.66</v>
      </c>
      <c r="Q52" s="485"/>
      <c r="R52" s="481">
        <f t="shared" si="0"/>
        <v>307.2</v>
      </c>
      <c r="S52" s="502"/>
      <c r="T52" s="481">
        <f t="shared" si="1"/>
        <v>378.62</v>
      </c>
      <c r="U52" s="502"/>
      <c r="V52" s="481">
        <f t="shared" si="2"/>
        <v>395.29</v>
      </c>
      <c r="W52" s="499"/>
      <c r="X52" s="481">
        <f t="shared" si="51"/>
        <v>326.39</v>
      </c>
      <c r="Y52" s="502"/>
      <c r="Z52" s="481">
        <f t="shared" si="3"/>
        <v>234.59</v>
      </c>
      <c r="AA52" s="499"/>
      <c r="AB52" s="481">
        <f t="shared" si="4"/>
        <v>60.77</v>
      </c>
      <c r="AC52" s="499"/>
      <c r="AD52" s="484">
        <f t="shared" si="5"/>
        <v>24.02</v>
      </c>
      <c r="AE52" s="499"/>
      <c r="AF52" s="481">
        <f t="shared" si="6"/>
        <v>40.270000000000003</v>
      </c>
      <c r="AG52" s="502"/>
      <c r="AH52" s="481">
        <f t="shared" si="7"/>
        <v>86.96</v>
      </c>
      <c r="AI52" s="502"/>
      <c r="AJ52" s="481">
        <f t="shared" si="8"/>
        <v>127.5</v>
      </c>
      <c r="AK52" s="502"/>
      <c r="AL52" s="481">
        <f t="shared" si="9"/>
        <v>177.98</v>
      </c>
      <c r="AM52" s="503"/>
      <c r="AN52" s="486">
        <f t="shared" si="10"/>
        <v>475.89</v>
      </c>
      <c r="AO52" s="504"/>
      <c r="AP52" s="484">
        <f t="shared" si="11"/>
        <v>148.78</v>
      </c>
      <c r="AQ52" s="502"/>
      <c r="AR52" s="481">
        <f t="shared" si="12"/>
        <v>63.69</v>
      </c>
      <c r="AS52" s="499"/>
      <c r="AT52" s="481">
        <f t="shared" si="13"/>
        <v>126</v>
      </c>
      <c r="AU52" s="499"/>
      <c r="AV52" s="481">
        <f t="shared" si="14"/>
        <v>105.57</v>
      </c>
      <c r="AW52" s="502"/>
      <c r="AX52" s="481">
        <f t="shared" si="15"/>
        <v>115.41</v>
      </c>
      <c r="AY52" s="502"/>
      <c r="AZ52" s="481">
        <f t="shared" si="16"/>
        <v>5.75</v>
      </c>
      <c r="BA52" s="502"/>
      <c r="BB52" s="481">
        <f t="shared" si="17"/>
        <v>12</v>
      </c>
      <c r="BC52" s="499"/>
      <c r="BD52" s="481">
        <f t="shared" si="18"/>
        <v>0</v>
      </c>
      <c r="BE52" s="499"/>
      <c r="BF52" s="481">
        <f t="shared" si="19"/>
        <v>9.07</v>
      </c>
      <c r="BG52" s="499"/>
      <c r="BH52" s="481">
        <f t="shared" si="20"/>
        <v>40.22</v>
      </c>
      <c r="BI52" s="499"/>
      <c r="BJ52" s="481">
        <f t="shared" si="21"/>
        <v>66.59</v>
      </c>
      <c r="BK52" s="499"/>
      <c r="BL52" s="481">
        <f t="shared" si="22"/>
        <v>131.81</v>
      </c>
      <c r="BM52" s="499"/>
      <c r="BN52" s="481">
        <f t="shared" si="23"/>
        <v>97.2</v>
      </c>
      <c r="BO52" s="499"/>
      <c r="BP52" s="481">
        <f t="shared" si="24"/>
        <v>39.450000000000003</v>
      </c>
      <c r="BQ52" s="499"/>
      <c r="BR52" s="481">
        <f t="shared" si="25"/>
        <v>19.63</v>
      </c>
      <c r="BS52" s="499"/>
      <c r="BT52" s="481">
        <f t="shared" si="26"/>
        <v>82.55</v>
      </c>
      <c r="BU52" s="499"/>
      <c r="BV52" s="481">
        <f t="shared" si="27"/>
        <v>128.66</v>
      </c>
      <c r="BW52" s="499"/>
      <c r="BX52" s="481">
        <f t="shared" si="28"/>
        <v>30.14</v>
      </c>
      <c r="BY52" s="499"/>
      <c r="BZ52" s="481">
        <f t="shared" si="29"/>
        <v>16.88</v>
      </c>
      <c r="CA52" s="499"/>
      <c r="CB52" s="481">
        <f t="shared" si="30"/>
        <v>25.91</v>
      </c>
      <c r="CC52" s="499"/>
      <c r="CD52" s="481" t="str">
        <f t="shared" si="31"/>
        <v>-</v>
      </c>
      <c r="CE52" s="499"/>
      <c r="CF52" s="481" t="str">
        <f t="shared" si="32"/>
        <v>-</v>
      </c>
      <c r="CG52" s="499"/>
      <c r="CH52" s="481" t="str">
        <f t="shared" si="33"/>
        <v>-</v>
      </c>
      <c r="CI52" s="499"/>
      <c r="CJ52" s="481" t="str">
        <f t="shared" si="34"/>
        <v>-</v>
      </c>
      <c r="CK52" s="499"/>
      <c r="CL52" s="481" t="str">
        <f t="shared" si="35"/>
        <v>-</v>
      </c>
      <c r="CM52" s="499"/>
      <c r="CN52" s="481" t="str">
        <f t="shared" si="36"/>
        <v>-</v>
      </c>
      <c r="CO52" s="499"/>
      <c r="CP52" s="481" t="str">
        <f t="shared" si="37"/>
        <v>-</v>
      </c>
      <c r="CQ52" s="499"/>
      <c r="CR52" s="481" t="str">
        <f t="shared" si="38"/>
        <v>-</v>
      </c>
      <c r="CS52" s="499"/>
      <c r="CT52" s="481" t="str">
        <f t="shared" si="39"/>
        <v>-</v>
      </c>
      <c r="CU52" s="499"/>
      <c r="CV52" s="481" t="str">
        <f t="shared" si="40"/>
        <v>-</v>
      </c>
      <c r="CW52" s="499"/>
      <c r="CX52" s="481" t="str">
        <f t="shared" si="41"/>
        <v>-</v>
      </c>
      <c r="CY52" s="499"/>
      <c r="CZ52" s="481" t="str">
        <f t="shared" si="42"/>
        <v>-</v>
      </c>
      <c r="DA52" s="499"/>
      <c r="DB52" s="481" t="str">
        <f t="shared" si="43"/>
        <v>-</v>
      </c>
      <c r="DC52" s="499"/>
      <c r="DD52" s="481" t="str">
        <f t="shared" si="44"/>
        <v>-</v>
      </c>
      <c r="DE52" s="499"/>
      <c r="DF52" s="481" t="str">
        <f t="shared" si="45"/>
        <v>-</v>
      </c>
      <c r="DG52" s="499"/>
      <c r="DH52" s="481" t="str">
        <f t="shared" si="46"/>
        <v>-</v>
      </c>
      <c r="DI52" s="499"/>
      <c r="DJ52" s="481" t="str">
        <f t="shared" si="47"/>
        <v>-</v>
      </c>
      <c r="DK52" s="499"/>
      <c r="DL52" s="481" t="str">
        <f t="shared" si="48"/>
        <v>-</v>
      </c>
      <c r="DM52" s="499"/>
      <c r="DN52" s="481" t="str">
        <f t="shared" si="49"/>
        <v>-</v>
      </c>
      <c r="DO52" s="499"/>
      <c r="DP52" s="481" t="str">
        <f t="shared" si="50"/>
        <v>-</v>
      </c>
      <c r="DQ52" s="499"/>
    </row>
    <row r="53" spans="1:121" s="345" customFormat="1" x14ac:dyDescent="0.2">
      <c r="A53" s="342" t="s">
        <v>262</v>
      </c>
      <c r="B53" s="485"/>
      <c r="C53" s="485"/>
      <c r="D53" s="485"/>
      <c r="E53" s="485"/>
      <c r="F53" s="485"/>
      <c r="G53" s="485"/>
      <c r="H53" s="485"/>
      <c r="I53" s="485"/>
      <c r="J53" s="505"/>
      <c r="K53" s="505"/>
      <c r="L53" s="505">
        <v>5</v>
      </c>
      <c r="M53" s="506"/>
      <c r="N53" s="485">
        <v>4.9000000000000004</v>
      </c>
      <c r="O53" s="485"/>
      <c r="P53" s="485">
        <v>8.77</v>
      </c>
      <c r="Q53" s="485"/>
      <c r="R53" s="481">
        <f t="shared" si="0"/>
        <v>113.66</v>
      </c>
      <c r="S53" s="502"/>
      <c r="T53" s="481">
        <f t="shared" si="1"/>
        <v>27.99</v>
      </c>
      <c r="U53" s="502"/>
      <c r="V53" s="481">
        <f t="shared" si="2"/>
        <v>103.22</v>
      </c>
      <c r="W53" s="499"/>
      <c r="X53" s="481">
        <f t="shared" si="51"/>
        <v>82.39</v>
      </c>
      <c r="Y53" s="502"/>
      <c r="Z53" s="481">
        <f t="shared" si="3"/>
        <v>22.9</v>
      </c>
      <c r="AA53" s="499"/>
      <c r="AB53" s="481">
        <f t="shared" si="4"/>
        <v>10.68</v>
      </c>
      <c r="AC53" s="499"/>
      <c r="AD53" s="484">
        <f t="shared" si="5"/>
        <v>61.54</v>
      </c>
      <c r="AE53" s="499"/>
      <c r="AF53" s="481">
        <f t="shared" si="6"/>
        <v>52.34</v>
      </c>
      <c r="AG53" s="502"/>
      <c r="AH53" s="481">
        <f t="shared" si="7"/>
        <v>7.05</v>
      </c>
      <c r="AI53" s="502"/>
      <c r="AJ53" s="481">
        <f t="shared" si="8"/>
        <v>29.01</v>
      </c>
      <c r="AK53" s="502"/>
      <c r="AL53" s="481">
        <f t="shared" si="9"/>
        <v>57.59</v>
      </c>
      <c r="AM53" s="503"/>
      <c r="AN53" s="486">
        <f t="shared" si="10"/>
        <v>107.99</v>
      </c>
      <c r="AO53" s="504"/>
      <c r="AP53" s="484">
        <f t="shared" si="11"/>
        <v>15.98</v>
      </c>
      <c r="AQ53" s="502"/>
      <c r="AR53" s="481">
        <f t="shared" si="12"/>
        <v>49.12</v>
      </c>
      <c r="AS53" s="499"/>
      <c r="AT53" s="481">
        <f t="shared" si="13"/>
        <v>33.14</v>
      </c>
      <c r="AU53" s="499"/>
      <c r="AV53" s="481">
        <f t="shared" si="14"/>
        <v>3.64</v>
      </c>
      <c r="AW53" s="502"/>
      <c r="AX53" s="481">
        <f t="shared" si="15"/>
        <v>9.3000000000000007</v>
      </c>
      <c r="AY53" s="502"/>
      <c r="AZ53" s="481">
        <f t="shared" si="16"/>
        <v>4.07</v>
      </c>
      <c r="BA53" s="502"/>
      <c r="BB53" s="481">
        <f t="shared" si="17"/>
        <v>18.149999999999999</v>
      </c>
      <c r="BC53" s="499"/>
      <c r="BD53" s="481">
        <f t="shared" si="18"/>
        <v>5.2</v>
      </c>
      <c r="BE53" s="499"/>
      <c r="BF53" s="481">
        <f t="shared" si="19"/>
        <v>19.53</v>
      </c>
      <c r="BG53" s="499"/>
      <c r="BH53" s="481">
        <f t="shared" si="20"/>
        <v>123.43</v>
      </c>
      <c r="BI53" s="499"/>
      <c r="BJ53" s="481">
        <f t="shared" si="21"/>
        <v>9.67</v>
      </c>
      <c r="BK53" s="499"/>
      <c r="BL53" s="481">
        <f t="shared" si="22"/>
        <v>3.72</v>
      </c>
      <c r="BM53" s="499"/>
      <c r="BN53" s="481">
        <f t="shared" si="23"/>
        <v>18.95</v>
      </c>
      <c r="BO53" s="499"/>
      <c r="BP53" s="481">
        <f t="shared" si="24"/>
        <v>6.37</v>
      </c>
      <c r="BQ53" s="499"/>
      <c r="BR53" s="481">
        <f t="shared" si="25"/>
        <v>0</v>
      </c>
      <c r="BS53" s="499"/>
      <c r="BT53" s="481">
        <f t="shared" si="26"/>
        <v>12.51</v>
      </c>
      <c r="BU53" s="499"/>
      <c r="BV53" s="481">
        <f t="shared" si="27"/>
        <v>2.89</v>
      </c>
      <c r="BW53" s="499"/>
      <c r="BX53" s="481">
        <f t="shared" si="28"/>
        <v>5.34</v>
      </c>
      <c r="BY53" s="499"/>
      <c r="BZ53" s="481">
        <f t="shared" si="29"/>
        <v>7.22</v>
      </c>
      <c r="CA53" s="499"/>
      <c r="CB53" s="481">
        <f t="shared" si="30"/>
        <v>5.54</v>
      </c>
      <c r="CC53" s="499"/>
      <c r="CD53" s="481" t="str">
        <f t="shared" si="31"/>
        <v>-</v>
      </c>
      <c r="CE53" s="499"/>
      <c r="CF53" s="481" t="str">
        <f t="shared" si="32"/>
        <v>-</v>
      </c>
      <c r="CG53" s="499"/>
      <c r="CH53" s="481" t="str">
        <f t="shared" si="33"/>
        <v>-</v>
      </c>
      <c r="CI53" s="499"/>
      <c r="CJ53" s="481" t="str">
        <f t="shared" si="34"/>
        <v>-</v>
      </c>
      <c r="CK53" s="499"/>
      <c r="CL53" s="481" t="str">
        <f t="shared" si="35"/>
        <v>-</v>
      </c>
      <c r="CM53" s="499"/>
      <c r="CN53" s="481" t="str">
        <f t="shared" si="36"/>
        <v>-</v>
      </c>
      <c r="CO53" s="499"/>
      <c r="CP53" s="481" t="str">
        <f t="shared" si="37"/>
        <v>-</v>
      </c>
      <c r="CQ53" s="499"/>
      <c r="CR53" s="481" t="str">
        <f t="shared" si="38"/>
        <v>-</v>
      </c>
      <c r="CS53" s="499"/>
      <c r="CT53" s="481" t="str">
        <f t="shared" si="39"/>
        <v>-</v>
      </c>
      <c r="CU53" s="499"/>
      <c r="CV53" s="481" t="str">
        <f t="shared" si="40"/>
        <v>-</v>
      </c>
      <c r="CW53" s="499"/>
      <c r="CX53" s="481" t="str">
        <f t="shared" si="41"/>
        <v>-</v>
      </c>
      <c r="CY53" s="499"/>
      <c r="CZ53" s="481" t="str">
        <f t="shared" si="42"/>
        <v>-</v>
      </c>
      <c r="DA53" s="499"/>
      <c r="DB53" s="481" t="str">
        <f t="shared" si="43"/>
        <v>-</v>
      </c>
      <c r="DC53" s="499"/>
      <c r="DD53" s="481" t="str">
        <f t="shared" si="44"/>
        <v>-</v>
      </c>
      <c r="DE53" s="499"/>
      <c r="DF53" s="481" t="str">
        <f t="shared" si="45"/>
        <v>-</v>
      </c>
      <c r="DG53" s="499"/>
      <c r="DH53" s="481" t="str">
        <f t="shared" si="46"/>
        <v>-</v>
      </c>
      <c r="DI53" s="499"/>
      <c r="DJ53" s="481" t="str">
        <f t="shared" si="47"/>
        <v>-</v>
      </c>
      <c r="DK53" s="499"/>
      <c r="DL53" s="481" t="str">
        <f t="shared" si="48"/>
        <v>-</v>
      </c>
      <c r="DM53" s="499"/>
      <c r="DN53" s="481" t="str">
        <f t="shared" si="49"/>
        <v>-</v>
      </c>
      <c r="DO53" s="499"/>
      <c r="DP53" s="481" t="str">
        <f t="shared" si="50"/>
        <v>-</v>
      </c>
      <c r="DQ53" s="499"/>
    </row>
    <row r="54" spans="1:121" s="336" customFormat="1" x14ac:dyDescent="0.2">
      <c r="A54" s="342" t="s">
        <v>263</v>
      </c>
      <c r="B54" s="485"/>
      <c r="C54" s="485"/>
      <c r="D54" s="485"/>
      <c r="E54" s="485"/>
      <c r="F54" s="485"/>
      <c r="G54" s="485"/>
      <c r="H54" s="485"/>
      <c r="I54" s="485"/>
      <c r="J54" s="505"/>
      <c r="K54" s="505"/>
      <c r="L54" s="505">
        <v>13.43</v>
      </c>
      <c r="M54" s="506"/>
      <c r="N54" s="485">
        <v>3.41</v>
      </c>
      <c r="O54" s="485"/>
      <c r="P54" s="485">
        <v>5.82</v>
      </c>
      <c r="Q54" s="485"/>
      <c r="R54" s="481">
        <f t="shared" si="0"/>
        <v>122.56</v>
      </c>
      <c r="S54" s="502"/>
      <c r="T54" s="481">
        <f t="shared" si="1"/>
        <v>1834.15</v>
      </c>
      <c r="U54" s="502"/>
      <c r="V54" s="481" t="str">
        <f t="shared" si="2"/>
        <v>-</v>
      </c>
      <c r="W54" s="499"/>
      <c r="X54" s="481">
        <f t="shared" si="51"/>
        <v>170.85</v>
      </c>
      <c r="Y54" s="502"/>
      <c r="Z54" s="481">
        <f t="shared" si="3"/>
        <v>62.82</v>
      </c>
      <c r="AA54" s="499"/>
      <c r="AB54" s="481">
        <f t="shared" si="4"/>
        <v>64.37</v>
      </c>
      <c r="AC54" s="499"/>
      <c r="AD54" s="484">
        <f t="shared" si="5"/>
        <v>189.07</v>
      </c>
      <c r="AE54" s="499"/>
      <c r="AF54" s="481">
        <f t="shared" si="6"/>
        <v>138.9</v>
      </c>
      <c r="AG54" s="502"/>
      <c r="AH54" s="481">
        <f t="shared" si="7"/>
        <v>53.53</v>
      </c>
      <c r="AI54" s="502"/>
      <c r="AJ54" s="481">
        <f t="shared" si="8"/>
        <v>111.64</v>
      </c>
      <c r="AK54" s="502"/>
      <c r="AL54" s="481">
        <f t="shared" si="9"/>
        <v>81.55</v>
      </c>
      <c r="AM54" s="503"/>
      <c r="AN54" s="486">
        <f t="shared" si="10"/>
        <v>140.94</v>
      </c>
      <c r="AO54" s="504"/>
      <c r="AP54" s="484">
        <f t="shared" si="11"/>
        <v>35.6</v>
      </c>
      <c r="AQ54" s="502"/>
      <c r="AR54" s="481">
        <f t="shared" si="12"/>
        <v>48</v>
      </c>
      <c r="AS54" s="499"/>
      <c r="AT54" s="481">
        <f t="shared" si="13"/>
        <v>40.01</v>
      </c>
      <c r="AU54" s="499"/>
      <c r="AV54" s="481">
        <f t="shared" si="14"/>
        <v>27.82</v>
      </c>
      <c r="AW54" s="502"/>
      <c r="AX54" s="481">
        <f t="shared" si="15"/>
        <v>38.14</v>
      </c>
      <c r="AY54" s="502"/>
      <c r="AZ54" s="481">
        <f t="shared" si="16"/>
        <v>46.66</v>
      </c>
      <c r="BA54" s="502"/>
      <c r="BB54" s="481">
        <f t="shared" si="17"/>
        <v>23.96</v>
      </c>
      <c r="BC54" s="499"/>
      <c r="BD54" s="481">
        <f t="shared" si="18"/>
        <v>30.58</v>
      </c>
      <c r="BE54" s="499"/>
      <c r="BF54" s="481">
        <f t="shared" si="19"/>
        <v>33.92</v>
      </c>
      <c r="BG54" s="499"/>
      <c r="BH54" s="481">
        <f t="shared" si="20"/>
        <v>78.180000000000007</v>
      </c>
      <c r="BI54" s="499"/>
      <c r="BJ54" s="481">
        <f t="shared" si="21"/>
        <v>47.91</v>
      </c>
      <c r="BK54" s="499"/>
      <c r="BL54" s="481">
        <f t="shared" si="22"/>
        <v>21.23</v>
      </c>
      <c r="BM54" s="499"/>
      <c r="BN54" s="481">
        <f t="shared" si="23"/>
        <v>42.17</v>
      </c>
      <c r="BO54" s="499"/>
      <c r="BP54" s="481">
        <f t="shared" si="24"/>
        <v>38.28</v>
      </c>
      <c r="BQ54" s="499"/>
      <c r="BR54" s="481">
        <f t="shared" si="25"/>
        <v>47.98</v>
      </c>
      <c r="BS54" s="499"/>
      <c r="BT54" s="481">
        <f t="shared" si="26"/>
        <v>12.9</v>
      </c>
      <c r="BU54" s="499"/>
      <c r="BV54" s="481">
        <f t="shared" si="27"/>
        <v>9.17</v>
      </c>
      <c r="BW54" s="499"/>
      <c r="BX54" s="481">
        <f t="shared" si="28"/>
        <v>22.87</v>
      </c>
      <c r="BY54" s="499"/>
      <c r="BZ54" s="481">
        <f t="shared" si="29"/>
        <v>46.06</v>
      </c>
      <c r="CA54" s="499"/>
      <c r="CB54" s="481">
        <f t="shared" si="30"/>
        <v>41.44</v>
      </c>
      <c r="CC54" s="499"/>
      <c r="CD54" s="481" t="str">
        <f t="shared" si="31"/>
        <v>-</v>
      </c>
      <c r="CE54" s="499"/>
      <c r="CF54" s="481" t="str">
        <f t="shared" si="32"/>
        <v>-</v>
      </c>
      <c r="CG54" s="499"/>
      <c r="CH54" s="481" t="str">
        <f t="shared" si="33"/>
        <v>-</v>
      </c>
      <c r="CI54" s="499"/>
      <c r="CJ54" s="481" t="str">
        <f t="shared" si="34"/>
        <v>-</v>
      </c>
      <c r="CK54" s="499"/>
      <c r="CL54" s="481" t="str">
        <f t="shared" si="35"/>
        <v>-</v>
      </c>
      <c r="CM54" s="499"/>
      <c r="CN54" s="481" t="str">
        <f t="shared" si="36"/>
        <v>-</v>
      </c>
      <c r="CO54" s="499"/>
      <c r="CP54" s="481" t="str">
        <f t="shared" si="37"/>
        <v>-</v>
      </c>
      <c r="CQ54" s="499"/>
      <c r="CR54" s="481" t="str">
        <f t="shared" si="38"/>
        <v>-</v>
      </c>
      <c r="CS54" s="499"/>
      <c r="CT54" s="481" t="str">
        <f t="shared" si="39"/>
        <v>-</v>
      </c>
      <c r="CU54" s="499"/>
      <c r="CV54" s="481" t="str">
        <f t="shared" si="40"/>
        <v>-</v>
      </c>
      <c r="CW54" s="499"/>
      <c r="CX54" s="481" t="str">
        <f t="shared" si="41"/>
        <v>-</v>
      </c>
      <c r="CY54" s="499"/>
      <c r="CZ54" s="481" t="str">
        <f t="shared" si="42"/>
        <v>-</v>
      </c>
      <c r="DA54" s="499"/>
      <c r="DB54" s="481" t="str">
        <f t="shared" si="43"/>
        <v>-</v>
      </c>
      <c r="DC54" s="499"/>
      <c r="DD54" s="481" t="str">
        <f t="shared" si="44"/>
        <v>-</v>
      </c>
      <c r="DE54" s="499"/>
      <c r="DF54" s="481" t="str">
        <f t="shared" si="45"/>
        <v>-</v>
      </c>
      <c r="DG54" s="499"/>
      <c r="DH54" s="481" t="str">
        <f t="shared" si="46"/>
        <v>-</v>
      </c>
      <c r="DI54" s="499"/>
      <c r="DJ54" s="481" t="str">
        <f t="shared" si="47"/>
        <v>-</v>
      </c>
      <c r="DK54" s="499"/>
      <c r="DL54" s="481" t="str">
        <f t="shared" si="48"/>
        <v>-</v>
      </c>
      <c r="DM54" s="499"/>
      <c r="DN54" s="481" t="str">
        <f t="shared" si="49"/>
        <v>-</v>
      </c>
      <c r="DO54" s="499"/>
      <c r="DP54" s="481" t="str">
        <f t="shared" si="50"/>
        <v>-</v>
      </c>
      <c r="DQ54" s="499"/>
    </row>
    <row r="55" spans="1:121" s="336" customFormat="1" x14ac:dyDescent="0.2">
      <c r="A55" s="344" t="s">
        <v>264</v>
      </c>
      <c r="B55" s="497">
        <v>6.3</v>
      </c>
      <c r="C55" s="497"/>
      <c r="D55" s="497">
        <v>5.05</v>
      </c>
      <c r="E55" s="497"/>
      <c r="F55" s="497">
        <v>5.39</v>
      </c>
      <c r="G55" s="497"/>
      <c r="H55" s="497">
        <v>3.8</v>
      </c>
      <c r="I55" s="497"/>
      <c r="J55" s="497">
        <v>4.08</v>
      </c>
      <c r="K55" s="497"/>
      <c r="L55" s="497">
        <v>3.16</v>
      </c>
      <c r="M55" s="497"/>
      <c r="N55" s="497">
        <v>4.71</v>
      </c>
      <c r="O55" s="497"/>
      <c r="P55" s="497">
        <v>4.9800000000000004</v>
      </c>
      <c r="Q55" s="497"/>
      <c r="R55" s="497">
        <f t="shared" si="0"/>
        <v>111.14</v>
      </c>
      <c r="S55" s="497"/>
      <c r="T55" s="497">
        <f t="shared" si="1"/>
        <v>129.94999999999999</v>
      </c>
      <c r="U55" s="497"/>
      <c r="V55" s="497">
        <f t="shared" si="2"/>
        <v>100.48</v>
      </c>
      <c r="W55" s="497"/>
      <c r="X55" s="497">
        <f t="shared" si="51"/>
        <v>70.45</v>
      </c>
      <c r="Y55" s="497"/>
      <c r="Z55" s="497">
        <f t="shared" si="3"/>
        <v>66.63</v>
      </c>
      <c r="AA55" s="497"/>
      <c r="AB55" s="497">
        <f t="shared" si="4"/>
        <v>30.15</v>
      </c>
      <c r="AC55" s="498"/>
      <c r="AD55" s="500">
        <f t="shared" si="5"/>
        <v>25.25</v>
      </c>
      <c r="AE55" s="497"/>
      <c r="AF55" s="497">
        <f t="shared" si="6"/>
        <v>27.16</v>
      </c>
      <c r="AG55" s="497"/>
      <c r="AH55" s="497">
        <f t="shared" si="7"/>
        <v>26.53</v>
      </c>
      <c r="AI55" s="497"/>
      <c r="AJ55" s="497">
        <f t="shared" si="8"/>
        <v>92.05</v>
      </c>
      <c r="AK55" s="497"/>
      <c r="AL55" s="497">
        <f t="shared" si="9"/>
        <v>22.21</v>
      </c>
      <c r="AM55" s="497"/>
      <c r="AN55" s="501">
        <f t="shared" si="10"/>
        <v>22.96</v>
      </c>
      <c r="AO55" s="501"/>
      <c r="AP55" s="500">
        <f t="shared" si="11"/>
        <v>20.68</v>
      </c>
      <c r="AQ55" s="497"/>
      <c r="AR55" s="497">
        <f t="shared" si="12"/>
        <v>11.74</v>
      </c>
      <c r="AS55" s="497"/>
      <c r="AT55" s="497">
        <f t="shared" si="13"/>
        <v>15.69</v>
      </c>
      <c r="AU55" s="497"/>
      <c r="AV55" s="497">
        <f t="shared" si="14"/>
        <v>17.559999999999999</v>
      </c>
      <c r="AW55" s="498"/>
      <c r="AX55" s="497">
        <f t="shared" si="15"/>
        <v>14.5</v>
      </c>
      <c r="AY55" s="498"/>
      <c r="AZ55" s="497">
        <f t="shared" si="16"/>
        <v>10.61</v>
      </c>
      <c r="BA55" s="498"/>
      <c r="BB55" s="497">
        <f t="shared" si="17"/>
        <v>12.94</v>
      </c>
      <c r="BC55" s="498"/>
      <c r="BD55" s="497">
        <f t="shared" si="18"/>
        <v>10.95</v>
      </c>
      <c r="BE55" s="498"/>
      <c r="BF55" s="497">
        <f t="shared" si="19"/>
        <v>9.52</v>
      </c>
      <c r="BG55" s="498"/>
      <c r="BH55" s="497">
        <f t="shared" si="20"/>
        <v>13.58</v>
      </c>
      <c r="BI55" s="498"/>
      <c r="BJ55" s="497">
        <f t="shared" si="21"/>
        <v>15.88</v>
      </c>
      <c r="BK55" s="498"/>
      <c r="BL55" s="497">
        <f t="shared" si="22"/>
        <v>11.15</v>
      </c>
      <c r="BM55" s="498"/>
      <c r="BN55" s="497">
        <f t="shared" si="23"/>
        <v>9.19</v>
      </c>
      <c r="BO55" s="498"/>
      <c r="BP55" s="497">
        <f t="shared" si="24"/>
        <v>10.84</v>
      </c>
      <c r="BQ55" s="498"/>
      <c r="BR55" s="497">
        <f t="shared" si="25"/>
        <v>9.82</v>
      </c>
      <c r="BS55" s="498"/>
      <c r="BT55" s="497">
        <f t="shared" si="26"/>
        <v>11.7</v>
      </c>
      <c r="BU55" s="498"/>
      <c r="BV55" s="497">
        <f t="shared" si="27"/>
        <v>11.95</v>
      </c>
      <c r="BW55" s="498"/>
      <c r="BX55" s="497">
        <f t="shared" si="28"/>
        <v>8.59</v>
      </c>
      <c r="BY55" s="498"/>
      <c r="BZ55" s="497">
        <f t="shared" si="29"/>
        <v>7.06</v>
      </c>
      <c r="CA55" s="498"/>
      <c r="CB55" s="497">
        <f t="shared" si="30"/>
        <v>9.67</v>
      </c>
      <c r="CC55" s="498"/>
      <c r="CD55" s="497" t="str">
        <f t="shared" si="31"/>
        <v>-</v>
      </c>
      <c r="CE55" s="498"/>
      <c r="CF55" s="497" t="str">
        <f t="shared" si="32"/>
        <v>-</v>
      </c>
      <c r="CG55" s="498"/>
      <c r="CH55" s="497" t="str">
        <f t="shared" si="33"/>
        <v>-</v>
      </c>
      <c r="CI55" s="498"/>
      <c r="CJ55" s="497" t="str">
        <f t="shared" si="34"/>
        <v>-</v>
      </c>
      <c r="CK55" s="498"/>
      <c r="CL55" s="497" t="str">
        <f t="shared" si="35"/>
        <v>-</v>
      </c>
      <c r="CM55" s="498"/>
      <c r="CN55" s="497" t="str">
        <f t="shared" si="36"/>
        <v>-</v>
      </c>
      <c r="CO55" s="498"/>
      <c r="CP55" s="497" t="str">
        <f t="shared" si="37"/>
        <v>-</v>
      </c>
      <c r="CQ55" s="498"/>
      <c r="CR55" s="497" t="str">
        <f t="shared" si="38"/>
        <v>-</v>
      </c>
      <c r="CS55" s="498"/>
      <c r="CT55" s="497" t="str">
        <f t="shared" si="39"/>
        <v>-</v>
      </c>
      <c r="CU55" s="498"/>
      <c r="CV55" s="497" t="str">
        <f t="shared" si="40"/>
        <v>-</v>
      </c>
      <c r="CW55" s="498"/>
      <c r="CX55" s="497" t="str">
        <f t="shared" si="41"/>
        <v>-</v>
      </c>
      <c r="CY55" s="498"/>
      <c r="CZ55" s="497" t="str">
        <f t="shared" si="42"/>
        <v>-</v>
      </c>
      <c r="DA55" s="498"/>
      <c r="DB55" s="497" t="str">
        <f t="shared" si="43"/>
        <v>-</v>
      </c>
      <c r="DC55" s="498"/>
      <c r="DD55" s="497" t="str">
        <f t="shared" si="44"/>
        <v>-</v>
      </c>
      <c r="DE55" s="498"/>
      <c r="DF55" s="497" t="str">
        <f t="shared" si="45"/>
        <v>-</v>
      </c>
      <c r="DG55" s="498"/>
      <c r="DH55" s="497" t="str">
        <f t="shared" si="46"/>
        <v>-</v>
      </c>
      <c r="DI55" s="498"/>
      <c r="DJ55" s="497" t="str">
        <f t="shared" si="47"/>
        <v>-</v>
      </c>
      <c r="DK55" s="498"/>
      <c r="DL55" s="497" t="str">
        <f t="shared" si="48"/>
        <v>-</v>
      </c>
      <c r="DM55" s="498"/>
      <c r="DN55" s="497" t="str">
        <f t="shared" si="49"/>
        <v>-</v>
      </c>
      <c r="DO55" s="498"/>
      <c r="DP55" s="497" t="str">
        <f t="shared" si="50"/>
        <v>-</v>
      </c>
      <c r="DQ55" s="498"/>
    </row>
    <row r="56" spans="1:121" s="331" customFormat="1" ht="5.25" customHeight="1" x14ac:dyDescent="0.2">
      <c r="A56" s="334"/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5"/>
      <c r="AH56" s="335"/>
      <c r="AI56" s="335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35"/>
      <c r="AZ56" s="335"/>
      <c r="BA56" s="335"/>
      <c r="BB56" s="335"/>
      <c r="BC56" s="335"/>
      <c r="BD56" s="335"/>
      <c r="BE56" s="335"/>
      <c r="BF56" s="335"/>
      <c r="BG56" s="335"/>
      <c r="BH56" s="335"/>
      <c r="BI56" s="335"/>
      <c r="BJ56" s="335"/>
      <c r="BK56" s="335"/>
      <c r="BL56" s="335"/>
      <c r="BM56" s="335"/>
      <c r="BN56" s="335"/>
      <c r="BO56" s="335"/>
      <c r="BP56" s="335"/>
      <c r="BQ56" s="335"/>
      <c r="BR56" s="335"/>
      <c r="BS56" s="335"/>
      <c r="BT56" s="335"/>
      <c r="BU56" s="335"/>
      <c r="BV56" s="335"/>
      <c r="BW56" s="335"/>
      <c r="BX56" s="335"/>
      <c r="BY56" s="335"/>
      <c r="BZ56" s="335"/>
      <c r="CA56" s="335"/>
      <c r="CB56" s="335"/>
      <c r="CC56" s="335"/>
      <c r="CD56" s="335"/>
      <c r="CE56" s="335"/>
      <c r="CF56" s="335"/>
      <c r="CG56" s="335"/>
      <c r="CH56" s="335"/>
      <c r="CI56" s="335"/>
      <c r="CJ56" s="335"/>
      <c r="CK56" s="335"/>
      <c r="CL56" s="335"/>
      <c r="CM56" s="335"/>
      <c r="CN56" s="335"/>
      <c r="CO56" s="335"/>
      <c r="CP56" s="335"/>
      <c r="CQ56" s="335"/>
      <c r="CR56" s="335"/>
      <c r="CS56" s="335"/>
      <c r="CT56" s="335"/>
      <c r="CU56" s="335"/>
      <c r="CV56" s="335"/>
      <c r="CW56" s="335"/>
      <c r="CX56" s="335"/>
      <c r="CY56" s="335"/>
      <c r="CZ56" s="335"/>
      <c r="DA56" s="335"/>
      <c r="DB56" s="335"/>
      <c r="DC56" s="335"/>
      <c r="DD56" s="335"/>
      <c r="DE56" s="335"/>
      <c r="DF56" s="335"/>
      <c r="DG56" s="335"/>
      <c r="DH56" s="335"/>
      <c r="DI56" s="335"/>
      <c r="DJ56" s="335"/>
      <c r="DK56" s="335"/>
      <c r="DL56" s="335"/>
      <c r="DM56" s="335"/>
      <c r="DN56" s="335"/>
      <c r="DO56" s="335"/>
      <c r="DP56" s="335"/>
      <c r="DQ56" s="335"/>
    </row>
    <row r="57" spans="1:121" x14ac:dyDescent="0.2">
      <c r="A57" s="337" t="s">
        <v>268</v>
      </c>
      <c r="B57" s="338"/>
      <c r="C57" s="338"/>
      <c r="D57" s="338"/>
      <c r="E57" s="338"/>
      <c r="F57" s="338"/>
      <c r="G57" s="338"/>
      <c r="H57" s="338"/>
      <c r="I57" s="338"/>
      <c r="J57" s="339"/>
      <c r="K57" s="339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9"/>
      <c r="W57" s="339"/>
      <c r="X57" s="338"/>
      <c r="Y57" s="338"/>
      <c r="Z57" s="346"/>
      <c r="AA57" s="346"/>
      <c r="AB57" s="346"/>
      <c r="AC57" s="347"/>
      <c r="AD57" s="346"/>
      <c r="AE57" s="346"/>
      <c r="AF57" s="348"/>
      <c r="AG57" s="348"/>
      <c r="AH57" s="346"/>
      <c r="AI57" s="346"/>
      <c r="AJ57" s="348"/>
      <c r="AK57" s="348"/>
      <c r="AL57" s="348"/>
      <c r="AM57" s="348"/>
      <c r="AN57" s="470"/>
      <c r="AO57" s="471"/>
      <c r="AP57" s="348"/>
      <c r="AQ57" s="348"/>
      <c r="AR57" s="346"/>
      <c r="AS57" s="346"/>
      <c r="AT57" s="346"/>
      <c r="AU57" s="346"/>
      <c r="AV57" s="348"/>
      <c r="AW57" s="349"/>
      <c r="AX57" s="348"/>
      <c r="AY57" s="349"/>
      <c r="AZ57" s="348"/>
      <c r="BA57" s="349"/>
      <c r="BB57" s="346"/>
      <c r="BC57" s="347"/>
      <c r="BD57" s="346"/>
      <c r="BE57" s="347"/>
      <c r="BF57" s="346"/>
      <c r="BG57" s="347"/>
      <c r="BH57" s="346"/>
      <c r="BI57" s="347"/>
      <c r="BJ57" s="346"/>
      <c r="BK57" s="347"/>
      <c r="BL57" s="346"/>
      <c r="BM57" s="347"/>
      <c r="BN57" s="346"/>
      <c r="BO57" s="347"/>
      <c r="BP57" s="346"/>
      <c r="BQ57" s="347"/>
      <c r="BR57" s="346"/>
      <c r="BS57" s="347"/>
      <c r="BT57" s="346"/>
      <c r="BU57" s="347"/>
      <c r="BV57" s="346"/>
      <c r="BW57" s="347"/>
      <c r="BX57" s="346"/>
      <c r="BY57" s="347"/>
      <c r="BZ57" s="346"/>
      <c r="CA57" s="347"/>
      <c r="CB57" s="346"/>
      <c r="CC57" s="347"/>
      <c r="CD57" s="346"/>
      <c r="CE57" s="347"/>
      <c r="CF57" s="346"/>
      <c r="CG57" s="347"/>
      <c r="CH57" s="346"/>
      <c r="CI57" s="347"/>
      <c r="CJ57" s="346"/>
      <c r="CK57" s="347"/>
      <c r="CL57" s="346"/>
      <c r="CM57" s="347"/>
      <c r="CN57" s="346"/>
      <c r="CO57" s="347"/>
      <c r="CP57" s="346"/>
      <c r="CQ57" s="347"/>
      <c r="CR57" s="346"/>
      <c r="CS57" s="347"/>
      <c r="CT57" s="346"/>
      <c r="CU57" s="347"/>
      <c r="CV57" s="346"/>
      <c r="CW57" s="347"/>
      <c r="CX57" s="346"/>
      <c r="CY57" s="347"/>
      <c r="CZ57" s="346"/>
      <c r="DA57" s="347"/>
      <c r="DB57" s="346"/>
      <c r="DC57" s="347"/>
      <c r="DD57" s="346"/>
      <c r="DE57" s="347"/>
      <c r="DF57" s="346"/>
      <c r="DG57" s="347"/>
      <c r="DH57" s="346"/>
      <c r="DI57" s="347"/>
      <c r="DJ57" s="346"/>
      <c r="DK57" s="347"/>
      <c r="DL57" s="346"/>
      <c r="DM57" s="347"/>
      <c r="DN57" s="346"/>
      <c r="DO57" s="347"/>
      <c r="DP57" s="346"/>
      <c r="DQ57" s="347"/>
    </row>
    <row r="58" spans="1:121" x14ac:dyDescent="0.2">
      <c r="A58" s="328" t="s">
        <v>269</v>
      </c>
      <c r="B58" s="489">
        <f>$B$10</f>
        <v>44562</v>
      </c>
      <c r="C58" s="470"/>
      <c r="D58" s="489" t="e">
        <f ca="1">$D$10</f>
        <v>#NAME?</v>
      </c>
      <c r="E58" s="470"/>
      <c r="F58" s="489" t="e">
        <f ca="1">$F$10</f>
        <v>#NAME?</v>
      </c>
      <c r="G58" s="470"/>
      <c r="H58" s="489" t="e">
        <f ca="1">$H$10</f>
        <v>#NAME?</v>
      </c>
      <c r="I58" s="470"/>
      <c r="J58" s="489" t="e">
        <f ca="1">$J$10</f>
        <v>#NAME?</v>
      </c>
      <c r="K58" s="470"/>
      <c r="L58" s="489" t="e">
        <f ca="1">$L$10</f>
        <v>#NAME?</v>
      </c>
      <c r="M58" s="470"/>
      <c r="N58" s="489" t="e">
        <f ca="1">$N$10</f>
        <v>#NAME?</v>
      </c>
      <c r="O58" s="470"/>
      <c r="P58" s="489" t="e">
        <f ca="1">$P$10</f>
        <v>#NAME?</v>
      </c>
      <c r="Q58" s="470"/>
      <c r="R58" s="489" t="e">
        <f ca="1">$R$10</f>
        <v>#NAME?</v>
      </c>
      <c r="S58" s="470"/>
      <c r="T58" s="489" t="e">
        <f ca="1">$T$10</f>
        <v>#NAME?</v>
      </c>
      <c r="U58" s="470"/>
      <c r="V58" s="489" t="e">
        <f ca="1">$V$10</f>
        <v>#NAME?</v>
      </c>
      <c r="W58" s="470"/>
      <c r="X58" s="489" t="e">
        <f ca="1">X10</f>
        <v>#NAME?</v>
      </c>
      <c r="Y58" s="470"/>
      <c r="Z58" s="433" t="e">
        <f ca="1">Z10</f>
        <v>#NAME?</v>
      </c>
      <c r="AA58" s="434"/>
      <c r="AB58" s="433" t="e">
        <f ca="1">AB10</f>
        <v>#NAME?</v>
      </c>
      <c r="AC58" s="434"/>
      <c r="AD58" s="440" t="e">
        <f ca="1">AD10</f>
        <v>#NAME?</v>
      </c>
      <c r="AE58" s="434"/>
      <c r="AF58" s="433" t="e">
        <f ca="1">AF10</f>
        <v>#NAME?</v>
      </c>
      <c r="AG58" s="434"/>
      <c r="AH58" s="433" t="e">
        <f ca="1">AH10</f>
        <v>#NAME?</v>
      </c>
      <c r="AI58" s="434"/>
      <c r="AJ58" s="433" t="e">
        <f ca="1">AJ10</f>
        <v>#NAME?</v>
      </c>
      <c r="AK58" s="434"/>
      <c r="AL58" s="433" t="e">
        <f ca="1">AL10</f>
        <v>#NAME?</v>
      </c>
      <c r="AM58" s="434"/>
      <c r="AN58" s="435" t="e">
        <f ca="1">AN10</f>
        <v>#NAME?</v>
      </c>
      <c r="AO58" s="436"/>
      <c r="AP58" s="433" t="e">
        <f ca="1">AP10</f>
        <v>#NAME?</v>
      </c>
      <c r="AQ58" s="434"/>
      <c r="AR58" s="433" t="e">
        <f ca="1">AR10</f>
        <v>#NAME?</v>
      </c>
      <c r="AS58" s="434"/>
      <c r="AT58" s="433" t="e">
        <f ca="1">AT10</f>
        <v>#NAME?</v>
      </c>
      <c r="AU58" s="434"/>
      <c r="AV58" s="433" t="e">
        <f ca="1">AV10</f>
        <v>#NAME?</v>
      </c>
      <c r="AW58" s="434"/>
      <c r="AX58" s="433" t="e">
        <f ca="1">AX10</f>
        <v>#NAME?</v>
      </c>
      <c r="AY58" s="434"/>
      <c r="AZ58" s="433" t="e">
        <f ca="1">AZ10</f>
        <v>#NAME?</v>
      </c>
      <c r="BA58" s="434"/>
      <c r="BB58" s="433" t="e">
        <f ca="1">BB10</f>
        <v>#NAME?</v>
      </c>
      <c r="BC58" s="434"/>
      <c r="BD58" s="433" t="e">
        <f ca="1">BD10</f>
        <v>#NAME?</v>
      </c>
      <c r="BE58" s="434"/>
      <c r="BF58" s="433" t="e">
        <f ca="1">BF10</f>
        <v>#NAME?</v>
      </c>
      <c r="BG58" s="434"/>
      <c r="BH58" s="433" t="e">
        <f ca="1">BH10</f>
        <v>#NAME?</v>
      </c>
      <c r="BI58" s="434"/>
      <c r="BJ58" s="433" t="e">
        <f ca="1">BJ10</f>
        <v>#NAME?</v>
      </c>
      <c r="BK58" s="434"/>
      <c r="BL58" s="433" t="e">
        <f ca="1">BL10</f>
        <v>#NAME?</v>
      </c>
      <c r="BM58" s="434"/>
      <c r="BN58" s="433" t="e">
        <f ca="1">BN10</f>
        <v>#NAME?</v>
      </c>
      <c r="BO58" s="434"/>
      <c r="BP58" s="433" t="e">
        <f ca="1">BP10</f>
        <v>#NAME?</v>
      </c>
      <c r="BQ58" s="434"/>
      <c r="BR58" s="433" t="e">
        <f ca="1">BR10</f>
        <v>#NAME?</v>
      </c>
      <c r="BS58" s="434"/>
      <c r="BT58" s="433" t="e">
        <f ca="1">BT10</f>
        <v>#NAME?</v>
      </c>
      <c r="BU58" s="434"/>
      <c r="BV58" s="433" t="e">
        <f ca="1">BV10</f>
        <v>#NAME?</v>
      </c>
      <c r="BW58" s="434"/>
      <c r="BX58" s="433" t="e">
        <f ca="1">BX10</f>
        <v>#NAME?</v>
      </c>
      <c r="BY58" s="434"/>
      <c r="BZ58" s="433" t="e">
        <f ca="1">BZ10</f>
        <v>#NAME?</v>
      </c>
      <c r="CA58" s="434"/>
      <c r="CB58" s="433" t="e">
        <f ca="1">CB10</f>
        <v>#NAME?</v>
      </c>
      <c r="CC58" s="434"/>
      <c r="CD58" s="433" t="e">
        <f ca="1">CD10</f>
        <v>#NAME?</v>
      </c>
      <c r="CE58" s="434"/>
      <c r="CF58" s="433" t="e">
        <f ca="1">CF10</f>
        <v>#NAME?</v>
      </c>
      <c r="CG58" s="434"/>
      <c r="CH58" s="433" t="e">
        <f ca="1">CH10</f>
        <v>#NAME?</v>
      </c>
      <c r="CI58" s="434"/>
      <c r="CJ58" s="433" t="e">
        <f ca="1">CJ10</f>
        <v>#NAME?</v>
      </c>
      <c r="CK58" s="434"/>
      <c r="CL58" s="433" t="e">
        <f ca="1">CL10</f>
        <v>#NAME?</v>
      </c>
      <c r="CM58" s="434"/>
      <c r="CN58" s="433" t="e">
        <f ca="1">CN10</f>
        <v>#NAME?</v>
      </c>
      <c r="CO58" s="434"/>
      <c r="CP58" s="433" t="e">
        <f ca="1">CP10</f>
        <v>#NAME?</v>
      </c>
      <c r="CQ58" s="434"/>
      <c r="CR58" s="433" t="e">
        <f ca="1">CR10</f>
        <v>#NAME?</v>
      </c>
      <c r="CS58" s="434"/>
      <c r="CT58" s="433" t="e">
        <f ca="1">CT10</f>
        <v>#NAME?</v>
      </c>
      <c r="CU58" s="434"/>
      <c r="CV58" s="433" t="e">
        <f ca="1">CV10</f>
        <v>#NAME?</v>
      </c>
      <c r="CW58" s="434"/>
      <c r="CX58" s="433" t="e">
        <f ca="1">CX10</f>
        <v>#NAME?</v>
      </c>
      <c r="CY58" s="434"/>
      <c r="CZ58" s="433" t="e">
        <f ca="1">CZ10</f>
        <v>#NAME?</v>
      </c>
      <c r="DA58" s="434"/>
      <c r="DB58" s="433" t="e">
        <f ca="1">DB10</f>
        <v>#NAME?</v>
      </c>
      <c r="DC58" s="434"/>
      <c r="DD58" s="433" t="e">
        <f ca="1">DD10</f>
        <v>#NAME?</v>
      </c>
      <c r="DE58" s="434"/>
      <c r="DF58" s="433" t="e">
        <f ca="1">DF10</f>
        <v>#NAME?</v>
      </c>
      <c r="DG58" s="434"/>
      <c r="DH58" s="433" t="e">
        <f ca="1">DH10</f>
        <v>#NAME?</v>
      </c>
      <c r="DI58" s="434"/>
      <c r="DJ58" s="433" t="e">
        <f ca="1">DJ10</f>
        <v>#NAME?</v>
      </c>
      <c r="DK58" s="434"/>
      <c r="DL58" s="433" t="e">
        <f ca="1">DL10</f>
        <v>#NAME?</v>
      </c>
      <c r="DM58" s="434"/>
      <c r="DN58" s="433" t="e">
        <f ca="1">DN10</f>
        <v>#NAME?</v>
      </c>
      <c r="DO58" s="434"/>
      <c r="DP58" s="433" t="e">
        <f ca="1">DP10</f>
        <v>#NAME?</v>
      </c>
      <c r="DQ58" s="434"/>
    </row>
    <row r="59" spans="1:121" s="352" customFormat="1" ht="12.75" customHeight="1" x14ac:dyDescent="0.2">
      <c r="A59" s="350" t="s">
        <v>270</v>
      </c>
      <c r="B59" s="453">
        <v>59</v>
      </c>
      <c r="C59" s="453"/>
      <c r="D59" s="453">
        <v>116</v>
      </c>
      <c r="E59" s="453"/>
      <c r="F59" s="453">
        <v>104</v>
      </c>
      <c r="G59" s="453"/>
      <c r="H59" s="453">
        <v>109</v>
      </c>
      <c r="I59" s="453"/>
      <c r="J59" s="441">
        <v>104</v>
      </c>
      <c r="K59" s="441"/>
      <c r="L59" s="441">
        <v>106</v>
      </c>
      <c r="M59" s="442"/>
      <c r="N59" s="453">
        <v>102</v>
      </c>
      <c r="O59" s="453"/>
      <c r="P59" s="441">
        <v>99</v>
      </c>
      <c r="Q59" s="442"/>
      <c r="R59" s="441">
        <v>99</v>
      </c>
      <c r="S59" s="442"/>
      <c r="T59" s="441">
        <v>95</v>
      </c>
      <c r="U59" s="442"/>
      <c r="V59" s="453">
        <v>103</v>
      </c>
      <c r="W59" s="453"/>
      <c r="X59" s="441">
        <v>102</v>
      </c>
      <c r="Y59" s="454"/>
      <c r="Z59" s="441">
        <v>96</v>
      </c>
      <c r="AA59" s="442"/>
      <c r="AB59" s="450">
        <v>101</v>
      </c>
      <c r="AC59" s="450"/>
      <c r="AD59" s="441">
        <v>106</v>
      </c>
      <c r="AE59" s="442"/>
      <c r="AF59" s="441">
        <v>108</v>
      </c>
      <c r="AG59" s="442"/>
      <c r="AH59" s="490">
        <v>113</v>
      </c>
      <c r="AI59" s="491"/>
      <c r="AJ59" s="450">
        <v>115</v>
      </c>
      <c r="AK59" s="450"/>
      <c r="AL59" s="441">
        <v>114</v>
      </c>
      <c r="AM59" s="442"/>
      <c r="AN59" s="441">
        <v>118</v>
      </c>
      <c r="AO59" s="442"/>
      <c r="AP59" s="441">
        <v>116</v>
      </c>
      <c r="AQ59" s="442"/>
      <c r="AR59" s="441">
        <v>117</v>
      </c>
      <c r="AS59" s="442"/>
      <c r="AT59" s="441">
        <v>117</v>
      </c>
      <c r="AU59" s="442"/>
      <c r="AV59" s="441">
        <v>114</v>
      </c>
      <c r="AW59" s="442"/>
      <c r="AX59" s="441">
        <v>117</v>
      </c>
      <c r="AY59" s="442"/>
      <c r="AZ59" s="441">
        <v>119</v>
      </c>
      <c r="BA59" s="442"/>
      <c r="BB59" s="441">
        <v>118</v>
      </c>
      <c r="BC59" s="442"/>
      <c r="BD59" s="441">
        <v>121</v>
      </c>
      <c r="BE59" s="442"/>
      <c r="BF59" s="441">
        <v>123</v>
      </c>
      <c r="BG59" s="442"/>
      <c r="BH59" s="441">
        <v>116</v>
      </c>
      <c r="BI59" s="442"/>
      <c r="BJ59" s="441">
        <v>120</v>
      </c>
      <c r="BK59" s="442"/>
      <c r="BL59" s="441">
        <v>108</v>
      </c>
      <c r="BM59" s="442"/>
      <c r="BN59" s="441">
        <v>118</v>
      </c>
      <c r="BO59" s="442"/>
      <c r="BP59" s="441">
        <v>118</v>
      </c>
      <c r="BQ59" s="442"/>
      <c r="BR59" s="441">
        <v>133</v>
      </c>
      <c r="BS59" s="442"/>
      <c r="BT59" s="492">
        <v>109</v>
      </c>
      <c r="BU59" s="444"/>
      <c r="BV59" s="441">
        <v>121</v>
      </c>
      <c r="BW59" s="442"/>
      <c r="BX59" s="492">
        <v>121</v>
      </c>
      <c r="BY59" s="444"/>
      <c r="BZ59" s="492">
        <v>120</v>
      </c>
      <c r="CA59" s="444"/>
      <c r="CB59" s="492">
        <v>122</v>
      </c>
      <c r="CC59" s="444"/>
      <c r="CD59" s="441"/>
      <c r="CE59" s="442"/>
      <c r="CF59" s="441"/>
      <c r="CG59" s="442"/>
      <c r="CH59" s="441"/>
      <c r="CI59" s="442"/>
      <c r="CJ59" s="441"/>
      <c r="CK59" s="442"/>
      <c r="CL59" s="441"/>
      <c r="CM59" s="442"/>
      <c r="CN59" s="441"/>
      <c r="CO59" s="442"/>
      <c r="CP59" s="441"/>
      <c r="CQ59" s="442"/>
      <c r="CR59" s="441"/>
      <c r="CS59" s="442"/>
      <c r="CT59" s="441"/>
      <c r="CU59" s="442"/>
      <c r="CV59" s="441"/>
      <c r="CW59" s="442"/>
      <c r="CX59" s="441"/>
      <c r="CY59" s="442"/>
      <c r="CZ59" s="441"/>
      <c r="DA59" s="442"/>
      <c r="DB59" s="441"/>
      <c r="DC59" s="442"/>
      <c r="DD59" s="441"/>
      <c r="DE59" s="442"/>
      <c r="DF59" s="441"/>
      <c r="DG59" s="442"/>
      <c r="DH59" s="441"/>
      <c r="DI59" s="442"/>
      <c r="DJ59" s="441"/>
      <c r="DK59" s="442"/>
      <c r="DL59" s="441"/>
      <c r="DM59" s="442"/>
      <c r="DN59" s="441"/>
      <c r="DO59" s="442"/>
      <c r="DP59" s="441"/>
      <c r="DQ59" s="442"/>
    </row>
    <row r="60" spans="1:121" s="352" customFormat="1" ht="12.75" customHeight="1" x14ac:dyDescent="0.2">
      <c r="A60" s="350" t="s">
        <v>271</v>
      </c>
      <c r="B60" s="453">
        <v>253</v>
      </c>
      <c r="C60" s="453"/>
      <c r="D60" s="453">
        <v>382</v>
      </c>
      <c r="E60" s="453"/>
      <c r="F60" s="453">
        <v>358</v>
      </c>
      <c r="G60" s="453"/>
      <c r="H60" s="453">
        <v>356</v>
      </c>
      <c r="I60" s="453"/>
      <c r="J60" s="441">
        <v>345</v>
      </c>
      <c r="K60" s="441"/>
      <c r="L60" s="441">
        <v>387</v>
      </c>
      <c r="M60" s="442"/>
      <c r="N60" s="453">
        <v>384</v>
      </c>
      <c r="O60" s="453"/>
      <c r="P60" s="441">
        <v>384</v>
      </c>
      <c r="Q60" s="442"/>
      <c r="R60" s="441">
        <v>384</v>
      </c>
      <c r="S60" s="442"/>
      <c r="T60" s="441">
        <v>372</v>
      </c>
      <c r="U60" s="442"/>
      <c r="V60" s="453">
        <v>373</v>
      </c>
      <c r="W60" s="453"/>
      <c r="X60" s="441">
        <v>373</v>
      </c>
      <c r="Y60" s="454"/>
      <c r="Z60" s="441">
        <v>391</v>
      </c>
      <c r="AA60" s="442"/>
      <c r="AB60" s="450">
        <v>403</v>
      </c>
      <c r="AC60" s="450"/>
      <c r="AD60" s="441">
        <v>328</v>
      </c>
      <c r="AE60" s="442"/>
      <c r="AF60" s="441">
        <v>342</v>
      </c>
      <c r="AG60" s="442"/>
      <c r="AH60" s="490">
        <v>456</v>
      </c>
      <c r="AI60" s="491"/>
      <c r="AJ60" s="450">
        <v>480</v>
      </c>
      <c r="AK60" s="450"/>
      <c r="AL60" s="441">
        <v>475</v>
      </c>
      <c r="AM60" s="442"/>
      <c r="AN60" s="441">
        <v>478</v>
      </c>
      <c r="AO60" s="442"/>
      <c r="AP60" s="441">
        <v>487</v>
      </c>
      <c r="AQ60" s="442"/>
      <c r="AR60" s="441">
        <v>486</v>
      </c>
      <c r="AS60" s="442"/>
      <c r="AT60" s="441">
        <v>488</v>
      </c>
      <c r="AU60" s="442"/>
      <c r="AV60" s="441">
        <v>479</v>
      </c>
      <c r="AW60" s="442"/>
      <c r="AX60" s="441">
        <v>486</v>
      </c>
      <c r="AY60" s="442"/>
      <c r="AZ60" s="441">
        <v>514</v>
      </c>
      <c r="BA60" s="442"/>
      <c r="BB60" s="441">
        <v>519</v>
      </c>
      <c r="BC60" s="442"/>
      <c r="BD60" s="441">
        <v>526</v>
      </c>
      <c r="BE60" s="442"/>
      <c r="BF60" s="441">
        <v>530</v>
      </c>
      <c r="BG60" s="442"/>
      <c r="BH60" s="441">
        <v>520</v>
      </c>
      <c r="BI60" s="442"/>
      <c r="BJ60" s="441">
        <v>533</v>
      </c>
      <c r="BK60" s="442"/>
      <c r="BL60" s="441">
        <v>411</v>
      </c>
      <c r="BM60" s="442"/>
      <c r="BN60" s="441">
        <v>528</v>
      </c>
      <c r="BO60" s="442"/>
      <c r="BP60" s="441">
        <v>544</v>
      </c>
      <c r="BQ60" s="442"/>
      <c r="BR60" s="441">
        <v>433</v>
      </c>
      <c r="BS60" s="442"/>
      <c r="BT60" s="492">
        <v>536</v>
      </c>
      <c r="BU60" s="444"/>
      <c r="BV60" s="441">
        <v>559</v>
      </c>
      <c r="BW60" s="442"/>
      <c r="BX60" s="492">
        <v>567</v>
      </c>
      <c r="BY60" s="444"/>
      <c r="BZ60" s="492">
        <v>564</v>
      </c>
      <c r="CA60" s="444"/>
      <c r="CB60" s="492">
        <v>569</v>
      </c>
      <c r="CC60" s="444"/>
      <c r="CD60" s="441"/>
      <c r="CE60" s="442"/>
      <c r="CF60" s="441"/>
      <c r="CG60" s="442"/>
      <c r="CH60" s="441"/>
      <c r="CI60" s="442"/>
      <c r="CJ60" s="441"/>
      <c r="CK60" s="442"/>
      <c r="CL60" s="441"/>
      <c r="CM60" s="442"/>
      <c r="CN60" s="441"/>
      <c r="CO60" s="442"/>
      <c r="CP60" s="441"/>
      <c r="CQ60" s="442"/>
      <c r="CR60" s="441"/>
      <c r="CS60" s="442"/>
      <c r="CT60" s="441"/>
      <c r="CU60" s="442"/>
      <c r="CV60" s="441"/>
      <c r="CW60" s="442"/>
      <c r="CX60" s="441"/>
      <c r="CY60" s="442"/>
      <c r="CZ60" s="441"/>
      <c r="DA60" s="442"/>
      <c r="DB60" s="441"/>
      <c r="DC60" s="442"/>
      <c r="DD60" s="441"/>
      <c r="DE60" s="442"/>
      <c r="DF60" s="441"/>
      <c r="DG60" s="442"/>
      <c r="DH60" s="441"/>
      <c r="DI60" s="442"/>
      <c r="DJ60" s="441"/>
      <c r="DK60" s="442"/>
      <c r="DL60" s="441"/>
      <c r="DM60" s="442"/>
      <c r="DN60" s="441"/>
      <c r="DO60" s="442"/>
      <c r="DP60" s="441"/>
      <c r="DQ60" s="442"/>
    </row>
    <row r="61" spans="1:121" s="352" customFormat="1" ht="15" x14ac:dyDescent="0.25">
      <c r="A61" s="350" t="s">
        <v>272</v>
      </c>
      <c r="B61" s="453">
        <v>438</v>
      </c>
      <c r="C61" s="453"/>
      <c r="D61" s="453">
        <v>581</v>
      </c>
      <c r="E61" s="453"/>
      <c r="F61" s="453">
        <v>1098</v>
      </c>
      <c r="G61" s="453"/>
      <c r="H61" s="453">
        <v>1063</v>
      </c>
      <c r="I61" s="453"/>
      <c r="J61" s="441">
        <v>1064</v>
      </c>
      <c r="K61" s="441"/>
      <c r="L61" s="441">
        <v>1197</v>
      </c>
      <c r="M61" s="442"/>
      <c r="N61" s="453">
        <v>1203</v>
      </c>
      <c r="O61" s="453"/>
      <c r="P61" s="441">
        <v>1205</v>
      </c>
      <c r="Q61" s="442"/>
      <c r="R61" s="441">
        <v>1284</v>
      </c>
      <c r="S61" s="442"/>
      <c r="T61" s="441">
        <v>1275</v>
      </c>
      <c r="U61" s="442"/>
      <c r="V61" s="453">
        <v>1202</v>
      </c>
      <c r="W61" s="453"/>
      <c r="X61" s="441">
        <v>1191</v>
      </c>
      <c r="Y61" s="454"/>
      <c r="Z61" s="441">
        <v>1219</v>
      </c>
      <c r="AA61" s="442"/>
      <c r="AB61" s="450">
        <v>1210</v>
      </c>
      <c r="AC61" s="450"/>
      <c r="AD61" s="495">
        <v>1210</v>
      </c>
      <c r="AE61" s="496"/>
      <c r="AF61" s="495">
        <v>1210</v>
      </c>
      <c r="AG61" s="496"/>
      <c r="AH61" s="490">
        <v>698</v>
      </c>
      <c r="AI61" s="491"/>
      <c r="AJ61" s="450">
        <v>698</v>
      </c>
      <c r="AK61" s="450"/>
      <c r="AL61" s="441">
        <v>698</v>
      </c>
      <c r="AM61" s="442"/>
      <c r="AN61" s="495">
        <v>698</v>
      </c>
      <c r="AO61" s="496"/>
      <c r="AP61" s="441">
        <v>728</v>
      </c>
      <c r="AQ61" s="442"/>
      <c r="AR61" s="441">
        <v>725</v>
      </c>
      <c r="AS61" s="442"/>
      <c r="AT61" s="441">
        <v>721</v>
      </c>
      <c r="AU61" s="442"/>
      <c r="AV61" s="441">
        <v>725</v>
      </c>
      <c r="AW61" s="442"/>
      <c r="AX61" s="441">
        <v>742</v>
      </c>
      <c r="AY61" s="442"/>
      <c r="AZ61" s="441">
        <v>761</v>
      </c>
      <c r="BA61" s="442"/>
      <c r="BB61" s="441">
        <v>766</v>
      </c>
      <c r="BC61" s="442"/>
      <c r="BD61" s="441">
        <v>766</v>
      </c>
      <c r="BE61" s="442"/>
      <c r="BF61" s="441">
        <v>768</v>
      </c>
      <c r="BG61" s="442"/>
      <c r="BH61" s="441">
        <v>762</v>
      </c>
      <c r="BI61" s="442"/>
      <c r="BJ61" s="441">
        <v>772</v>
      </c>
      <c r="BK61" s="442"/>
      <c r="BL61" s="441">
        <v>783</v>
      </c>
      <c r="BM61" s="442"/>
      <c r="BN61" s="441">
        <v>771</v>
      </c>
      <c r="BO61" s="442"/>
      <c r="BP61" s="441">
        <v>798</v>
      </c>
      <c r="BQ61" s="442"/>
      <c r="BR61" s="441">
        <v>804</v>
      </c>
      <c r="BS61" s="442"/>
      <c r="BT61" s="492">
        <v>808</v>
      </c>
      <c r="BU61" s="444"/>
      <c r="BV61" s="441">
        <v>815</v>
      </c>
      <c r="BW61" s="442"/>
      <c r="BX61" s="492">
        <v>847</v>
      </c>
      <c r="BY61" s="444"/>
      <c r="BZ61" s="492">
        <v>844</v>
      </c>
      <c r="CA61" s="444"/>
      <c r="CB61" s="492">
        <v>841</v>
      </c>
      <c r="CC61" s="444"/>
      <c r="CD61" s="441"/>
      <c r="CE61" s="442"/>
      <c r="CF61" s="441"/>
      <c r="CG61" s="442"/>
      <c r="CH61" s="441"/>
      <c r="CI61" s="442"/>
      <c r="CJ61" s="441"/>
      <c r="CK61" s="442"/>
      <c r="CL61" s="441"/>
      <c r="CM61" s="442"/>
      <c r="CN61" s="441"/>
      <c r="CO61" s="442"/>
      <c r="CP61" s="441"/>
      <c r="CQ61" s="442"/>
      <c r="CR61" s="441"/>
      <c r="CS61" s="442"/>
      <c r="CT61" s="441"/>
      <c r="CU61" s="442"/>
      <c r="CV61" s="441"/>
      <c r="CW61" s="442"/>
      <c r="CX61" s="441"/>
      <c r="CY61" s="442"/>
      <c r="CZ61" s="441"/>
      <c r="DA61" s="442"/>
      <c r="DB61" s="441"/>
      <c r="DC61" s="442"/>
      <c r="DD61" s="441"/>
      <c r="DE61" s="442"/>
      <c r="DF61" s="441"/>
      <c r="DG61" s="442"/>
      <c r="DH61" s="441"/>
      <c r="DI61" s="442"/>
      <c r="DJ61" s="441"/>
      <c r="DK61" s="442"/>
      <c r="DL61" s="441"/>
      <c r="DM61" s="442"/>
      <c r="DN61" s="441"/>
      <c r="DO61" s="442"/>
      <c r="DP61" s="441"/>
      <c r="DQ61" s="442"/>
    </row>
    <row r="62" spans="1:121" s="352" customFormat="1" ht="12.75" customHeight="1" x14ac:dyDescent="0.2">
      <c r="A62" s="350" t="s">
        <v>273</v>
      </c>
      <c r="B62" s="453">
        <v>157</v>
      </c>
      <c r="C62" s="453"/>
      <c r="D62" s="453">
        <v>157</v>
      </c>
      <c r="E62" s="453"/>
      <c r="F62" s="453">
        <v>167</v>
      </c>
      <c r="G62" s="453"/>
      <c r="H62" s="453">
        <v>142</v>
      </c>
      <c r="I62" s="453"/>
      <c r="J62" s="441">
        <v>108</v>
      </c>
      <c r="K62" s="441"/>
      <c r="L62" s="441">
        <v>150</v>
      </c>
      <c r="M62" s="442"/>
      <c r="N62" s="453">
        <v>173</v>
      </c>
      <c r="O62" s="453"/>
      <c r="P62" s="441">
        <v>148</v>
      </c>
      <c r="Q62" s="442"/>
      <c r="R62" s="441">
        <v>126</v>
      </c>
      <c r="S62" s="442"/>
      <c r="T62" s="441">
        <v>105</v>
      </c>
      <c r="U62" s="442"/>
      <c r="V62" s="453">
        <v>107</v>
      </c>
      <c r="W62" s="453"/>
      <c r="X62" s="441">
        <v>103</v>
      </c>
      <c r="Y62" s="454"/>
      <c r="Z62" s="441">
        <v>152</v>
      </c>
      <c r="AA62" s="442"/>
      <c r="AB62" s="450">
        <v>149</v>
      </c>
      <c r="AC62" s="450"/>
      <c r="AD62" s="441">
        <v>137</v>
      </c>
      <c r="AE62" s="442"/>
      <c r="AF62" s="441">
        <v>132</v>
      </c>
      <c r="AG62" s="442"/>
      <c r="AH62" s="490">
        <v>148</v>
      </c>
      <c r="AI62" s="491"/>
      <c r="AJ62" s="450">
        <v>150</v>
      </c>
      <c r="AK62" s="450"/>
      <c r="AL62" s="441">
        <v>152</v>
      </c>
      <c r="AM62" s="442"/>
      <c r="AN62" s="441">
        <v>147</v>
      </c>
      <c r="AO62" s="442"/>
      <c r="AP62" s="441">
        <v>156</v>
      </c>
      <c r="AQ62" s="442"/>
      <c r="AR62" s="441">
        <v>164</v>
      </c>
      <c r="AS62" s="442"/>
      <c r="AT62" s="441">
        <v>161</v>
      </c>
      <c r="AU62" s="442"/>
      <c r="AV62" s="441">
        <v>158</v>
      </c>
      <c r="AW62" s="442"/>
      <c r="AX62" s="441">
        <v>171</v>
      </c>
      <c r="AY62" s="442"/>
      <c r="AZ62" s="441">
        <v>168</v>
      </c>
      <c r="BA62" s="442"/>
      <c r="BB62" s="441">
        <v>173</v>
      </c>
      <c r="BC62" s="442"/>
      <c r="BD62" s="441">
        <v>184</v>
      </c>
      <c r="BE62" s="442"/>
      <c r="BF62" s="441">
        <v>182</v>
      </c>
      <c r="BG62" s="442"/>
      <c r="BH62" s="441">
        <v>175</v>
      </c>
      <c r="BI62" s="442"/>
      <c r="BJ62" s="441">
        <v>173</v>
      </c>
      <c r="BK62" s="442"/>
      <c r="BL62" s="441">
        <v>175</v>
      </c>
      <c r="BM62" s="442"/>
      <c r="BN62" s="441">
        <v>165</v>
      </c>
      <c r="BO62" s="442"/>
      <c r="BP62" s="441">
        <v>171</v>
      </c>
      <c r="BQ62" s="442"/>
      <c r="BR62" s="441">
        <v>165</v>
      </c>
      <c r="BS62" s="442"/>
      <c r="BT62" s="493">
        <v>171</v>
      </c>
      <c r="BU62" s="494"/>
      <c r="BV62" s="492">
        <v>173</v>
      </c>
      <c r="BW62" s="444"/>
      <c r="BX62" s="492">
        <v>280</v>
      </c>
      <c r="BY62" s="444"/>
      <c r="BZ62" s="441">
        <v>162</v>
      </c>
      <c r="CA62" s="442"/>
      <c r="CB62" s="492">
        <v>171</v>
      </c>
      <c r="CC62" s="444"/>
      <c r="CD62" s="441"/>
      <c r="CE62" s="442"/>
      <c r="CF62" s="441"/>
      <c r="CG62" s="442"/>
      <c r="CH62" s="441"/>
      <c r="CI62" s="442"/>
      <c r="CJ62" s="441"/>
      <c r="CK62" s="442"/>
      <c r="CL62" s="441"/>
      <c r="CM62" s="442"/>
      <c r="CN62" s="441"/>
      <c r="CO62" s="442"/>
      <c r="CP62" s="441"/>
      <c r="CQ62" s="442"/>
      <c r="CR62" s="441"/>
      <c r="CS62" s="442"/>
      <c r="CT62" s="441"/>
      <c r="CU62" s="442"/>
      <c r="CV62" s="441"/>
      <c r="CW62" s="442"/>
      <c r="CX62" s="441"/>
      <c r="CY62" s="442"/>
      <c r="CZ62" s="441"/>
      <c r="DA62" s="442"/>
      <c r="DB62" s="441"/>
      <c r="DC62" s="442"/>
      <c r="DD62" s="441"/>
      <c r="DE62" s="442"/>
      <c r="DF62" s="441"/>
      <c r="DG62" s="442"/>
      <c r="DH62" s="441"/>
      <c r="DI62" s="442"/>
      <c r="DJ62" s="441"/>
      <c r="DK62" s="442"/>
      <c r="DL62" s="441"/>
      <c r="DM62" s="442"/>
      <c r="DN62" s="441"/>
      <c r="DO62" s="442"/>
      <c r="DP62" s="441"/>
      <c r="DQ62" s="442"/>
    </row>
    <row r="63" spans="1:121" s="352" customFormat="1" ht="12.75" customHeight="1" x14ac:dyDescent="0.2">
      <c r="A63" s="350" t="s">
        <v>274</v>
      </c>
      <c r="B63" s="453">
        <v>109</v>
      </c>
      <c r="C63" s="453"/>
      <c r="D63" s="453">
        <v>109</v>
      </c>
      <c r="E63" s="453"/>
      <c r="F63" s="453">
        <v>113</v>
      </c>
      <c r="G63" s="453"/>
      <c r="H63" s="453">
        <v>118</v>
      </c>
      <c r="I63" s="453"/>
      <c r="J63" s="441">
        <v>104</v>
      </c>
      <c r="K63" s="441"/>
      <c r="L63" s="441">
        <v>92</v>
      </c>
      <c r="M63" s="442"/>
      <c r="N63" s="453">
        <v>76</v>
      </c>
      <c r="O63" s="453"/>
      <c r="P63" s="441">
        <v>83</v>
      </c>
      <c r="Q63" s="442"/>
      <c r="R63" s="441">
        <v>93</v>
      </c>
      <c r="S63" s="442"/>
      <c r="T63" s="441">
        <v>66</v>
      </c>
      <c r="U63" s="442"/>
      <c r="V63" s="453">
        <v>71</v>
      </c>
      <c r="W63" s="453"/>
      <c r="X63" s="441">
        <v>71</v>
      </c>
      <c r="Y63" s="454"/>
      <c r="Z63" s="441">
        <v>93</v>
      </c>
      <c r="AA63" s="442"/>
      <c r="AB63" s="450">
        <v>87</v>
      </c>
      <c r="AC63" s="450"/>
      <c r="AD63" s="441">
        <v>99</v>
      </c>
      <c r="AE63" s="442"/>
      <c r="AF63" s="441">
        <v>95</v>
      </c>
      <c r="AG63" s="442"/>
      <c r="AH63" s="490">
        <v>104</v>
      </c>
      <c r="AI63" s="491"/>
      <c r="AJ63" s="450">
        <v>105</v>
      </c>
      <c r="AK63" s="450"/>
      <c r="AL63" s="441">
        <v>108</v>
      </c>
      <c r="AM63" s="442"/>
      <c r="AN63" s="441">
        <v>112</v>
      </c>
      <c r="AO63" s="442"/>
      <c r="AP63" s="441">
        <v>114</v>
      </c>
      <c r="AQ63" s="442"/>
      <c r="AR63" s="441">
        <v>122</v>
      </c>
      <c r="AS63" s="442"/>
      <c r="AT63" s="441">
        <v>119</v>
      </c>
      <c r="AU63" s="442"/>
      <c r="AV63" s="441">
        <v>113</v>
      </c>
      <c r="AW63" s="442"/>
      <c r="AX63" s="441">
        <v>120</v>
      </c>
      <c r="AY63" s="442"/>
      <c r="AZ63" s="441">
        <v>119</v>
      </c>
      <c r="BA63" s="442"/>
      <c r="BB63" s="441">
        <v>123</v>
      </c>
      <c r="BC63" s="442"/>
      <c r="BD63" s="441">
        <v>127</v>
      </c>
      <c r="BE63" s="442"/>
      <c r="BF63" s="441">
        <v>122</v>
      </c>
      <c r="BG63" s="442"/>
      <c r="BH63" s="441">
        <v>115</v>
      </c>
      <c r="BI63" s="442"/>
      <c r="BJ63" s="441">
        <v>115</v>
      </c>
      <c r="BK63" s="442"/>
      <c r="BL63" s="441">
        <v>123</v>
      </c>
      <c r="BM63" s="442"/>
      <c r="BN63" s="441">
        <v>114</v>
      </c>
      <c r="BO63" s="442"/>
      <c r="BP63" s="441">
        <v>119</v>
      </c>
      <c r="BQ63" s="442"/>
      <c r="BR63" s="441">
        <v>113</v>
      </c>
      <c r="BS63" s="442"/>
      <c r="BT63" s="493">
        <v>115</v>
      </c>
      <c r="BU63" s="494"/>
      <c r="BV63" s="492">
        <v>117</v>
      </c>
      <c r="BW63" s="444"/>
      <c r="BX63" s="492">
        <v>115</v>
      </c>
      <c r="BY63" s="444"/>
      <c r="BZ63" s="441">
        <v>110</v>
      </c>
      <c r="CA63" s="442"/>
      <c r="CB63" s="492">
        <v>116</v>
      </c>
      <c r="CC63" s="444"/>
      <c r="CD63" s="441"/>
      <c r="CE63" s="442"/>
      <c r="CF63" s="441"/>
      <c r="CG63" s="442"/>
      <c r="CH63" s="441"/>
      <c r="CI63" s="442"/>
      <c r="CJ63" s="441"/>
      <c r="CK63" s="442"/>
      <c r="CL63" s="441"/>
      <c r="CM63" s="442"/>
      <c r="CN63" s="441"/>
      <c r="CO63" s="442"/>
      <c r="CP63" s="441"/>
      <c r="CQ63" s="442"/>
      <c r="CR63" s="441"/>
      <c r="CS63" s="442"/>
      <c r="CT63" s="441"/>
      <c r="CU63" s="442"/>
      <c r="CV63" s="441"/>
      <c r="CW63" s="442"/>
      <c r="CX63" s="441"/>
      <c r="CY63" s="442"/>
      <c r="CZ63" s="441"/>
      <c r="DA63" s="442"/>
      <c r="DB63" s="441"/>
      <c r="DC63" s="442"/>
      <c r="DD63" s="441"/>
      <c r="DE63" s="442"/>
      <c r="DF63" s="441"/>
      <c r="DG63" s="442"/>
      <c r="DH63" s="441"/>
      <c r="DI63" s="442"/>
      <c r="DJ63" s="441"/>
      <c r="DK63" s="442"/>
      <c r="DL63" s="441"/>
      <c r="DM63" s="442"/>
      <c r="DN63" s="441"/>
      <c r="DO63" s="442"/>
      <c r="DP63" s="441"/>
      <c r="DQ63" s="442"/>
    </row>
    <row r="64" spans="1:121" s="352" customFormat="1" ht="12.75" customHeight="1" x14ac:dyDescent="0.2">
      <c r="A64" s="353" t="s">
        <v>275</v>
      </c>
      <c r="B64" s="446">
        <v>138</v>
      </c>
      <c r="C64" s="446"/>
      <c r="D64" s="446">
        <v>209</v>
      </c>
      <c r="E64" s="446"/>
      <c r="F64" s="446">
        <v>209</v>
      </c>
      <c r="G64" s="446"/>
      <c r="H64" s="446">
        <v>179</v>
      </c>
      <c r="I64" s="446"/>
      <c r="J64" s="447">
        <v>224</v>
      </c>
      <c r="K64" s="447"/>
      <c r="L64" s="447">
        <v>224</v>
      </c>
      <c r="M64" s="449"/>
      <c r="N64" s="446">
        <v>283</v>
      </c>
      <c r="O64" s="446"/>
      <c r="P64" s="447">
        <v>283</v>
      </c>
      <c r="Q64" s="449"/>
      <c r="R64" s="447">
        <v>283</v>
      </c>
      <c r="S64" s="449"/>
      <c r="T64" s="447">
        <v>283</v>
      </c>
      <c r="U64" s="449"/>
      <c r="V64" s="446">
        <v>283</v>
      </c>
      <c r="W64" s="446"/>
      <c r="X64" s="447">
        <v>283</v>
      </c>
      <c r="Y64" s="448"/>
      <c r="Z64" s="447">
        <v>283</v>
      </c>
      <c r="AA64" s="449"/>
      <c r="AB64" s="450">
        <v>283</v>
      </c>
      <c r="AC64" s="450"/>
      <c r="AD64" s="441">
        <v>283</v>
      </c>
      <c r="AE64" s="442"/>
      <c r="AF64" s="441">
        <v>283</v>
      </c>
      <c r="AG64" s="442"/>
      <c r="AH64" s="490">
        <v>283</v>
      </c>
      <c r="AI64" s="491"/>
      <c r="AJ64" s="450">
        <v>283</v>
      </c>
      <c r="AK64" s="450"/>
      <c r="AL64" s="441">
        <v>283</v>
      </c>
      <c r="AM64" s="442"/>
      <c r="AN64" s="441">
        <v>283</v>
      </c>
      <c r="AO64" s="442"/>
      <c r="AP64" s="441">
        <v>283</v>
      </c>
      <c r="AQ64" s="442"/>
      <c r="AR64" s="441">
        <v>283</v>
      </c>
      <c r="AS64" s="442"/>
      <c r="AT64" s="441">
        <v>283</v>
      </c>
      <c r="AU64" s="442"/>
      <c r="AV64" s="441">
        <v>283</v>
      </c>
      <c r="AW64" s="442"/>
      <c r="AX64" s="441">
        <v>283</v>
      </c>
      <c r="AY64" s="442"/>
      <c r="AZ64" s="441">
        <v>283</v>
      </c>
      <c r="BA64" s="442"/>
      <c r="BB64" s="441">
        <v>283</v>
      </c>
      <c r="BC64" s="442"/>
      <c r="BD64" s="441">
        <v>283</v>
      </c>
      <c r="BE64" s="442"/>
      <c r="BF64" s="441">
        <v>283</v>
      </c>
      <c r="BG64" s="442"/>
      <c r="BH64" s="441">
        <v>283</v>
      </c>
      <c r="BI64" s="442"/>
      <c r="BJ64" s="441">
        <v>283</v>
      </c>
      <c r="BK64" s="442"/>
      <c r="BL64" s="441">
        <v>283</v>
      </c>
      <c r="BM64" s="442"/>
      <c r="BN64" s="441">
        <v>283</v>
      </c>
      <c r="BO64" s="442"/>
      <c r="BP64" s="441">
        <v>283</v>
      </c>
      <c r="BQ64" s="442"/>
      <c r="BR64" s="441">
        <v>277</v>
      </c>
      <c r="BS64" s="442"/>
      <c r="BT64" s="492">
        <v>277</v>
      </c>
      <c r="BU64" s="444"/>
      <c r="BV64" s="492">
        <v>277</v>
      </c>
      <c r="BW64" s="444"/>
      <c r="BX64" s="492">
        <v>277</v>
      </c>
      <c r="BY64" s="444"/>
      <c r="BZ64" s="441">
        <v>277</v>
      </c>
      <c r="CA64" s="442"/>
      <c r="CB64" s="492">
        <v>277</v>
      </c>
      <c r="CC64" s="444"/>
      <c r="CD64" s="441"/>
      <c r="CE64" s="442"/>
      <c r="CF64" s="441"/>
      <c r="CG64" s="442"/>
      <c r="CH64" s="441"/>
      <c r="CI64" s="442"/>
      <c r="CJ64" s="441"/>
      <c r="CK64" s="442"/>
      <c r="CL64" s="441"/>
      <c r="CM64" s="442"/>
      <c r="CN64" s="441"/>
      <c r="CO64" s="442"/>
      <c r="CP64" s="441"/>
      <c r="CQ64" s="442"/>
      <c r="CR64" s="441"/>
      <c r="CS64" s="442"/>
      <c r="CT64" s="441"/>
      <c r="CU64" s="442"/>
      <c r="CV64" s="441"/>
      <c r="CW64" s="442"/>
      <c r="CX64" s="441"/>
      <c r="CY64" s="442"/>
      <c r="CZ64" s="441"/>
      <c r="DA64" s="442"/>
      <c r="DB64" s="441"/>
      <c r="DC64" s="442"/>
      <c r="DD64" s="441"/>
      <c r="DE64" s="442"/>
      <c r="DF64" s="441"/>
      <c r="DG64" s="442"/>
      <c r="DH64" s="441"/>
      <c r="DI64" s="442"/>
      <c r="DJ64" s="441"/>
      <c r="DK64" s="442"/>
      <c r="DL64" s="441"/>
      <c r="DM64" s="442"/>
      <c r="DN64" s="441"/>
      <c r="DO64" s="442"/>
      <c r="DP64" s="441"/>
      <c r="DQ64" s="442"/>
    </row>
    <row r="65" spans="1:121" ht="5.25" customHeight="1" x14ac:dyDescent="0.2">
      <c r="A65" s="334"/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  <c r="AN65" s="335"/>
      <c r="AO65" s="335"/>
      <c r="AP65" s="335"/>
      <c r="AQ65" s="335"/>
      <c r="AR65" s="335"/>
      <c r="AS65" s="335"/>
      <c r="AT65" s="335"/>
      <c r="AU65" s="335"/>
      <c r="AV65" s="335"/>
      <c r="AW65" s="335"/>
      <c r="AX65" s="335"/>
      <c r="AY65" s="335"/>
      <c r="AZ65" s="335"/>
      <c r="BA65" s="335"/>
      <c r="BB65" s="335"/>
      <c r="BC65" s="335"/>
      <c r="BD65" s="335"/>
      <c r="BE65" s="335"/>
      <c r="BF65" s="335"/>
      <c r="BG65" s="335"/>
      <c r="BH65" s="335"/>
      <c r="BI65" s="335"/>
      <c r="BJ65" s="335"/>
      <c r="BK65" s="335"/>
      <c r="BL65" s="335"/>
      <c r="BM65" s="335"/>
      <c r="BN65" s="335"/>
      <c r="BO65" s="335"/>
      <c r="BP65" s="335"/>
      <c r="BQ65" s="335"/>
      <c r="BR65" s="335"/>
      <c r="BS65" s="335"/>
      <c r="BT65" s="335"/>
      <c r="BU65" s="335"/>
      <c r="BV65" s="335"/>
      <c r="BW65" s="335"/>
      <c r="BX65" s="335"/>
      <c r="BY65" s="335"/>
      <c r="BZ65" s="335"/>
      <c r="CA65" s="335"/>
      <c r="CB65" s="335"/>
      <c r="CC65" s="335"/>
      <c r="CD65" s="335"/>
      <c r="CE65" s="335"/>
      <c r="CF65" s="335"/>
      <c r="CG65" s="335"/>
      <c r="CH65" s="335"/>
      <c r="CI65" s="335"/>
      <c r="CJ65" s="335"/>
      <c r="CK65" s="335"/>
      <c r="CL65" s="335"/>
      <c r="CM65" s="335"/>
      <c r="CN65" s="335"/>
      <c r="CO65" s="335"/>
      <c r="CP65" s="335"/>
      <c r="CQ65" s="335"/>
      <c r="CR65" s="335"/>
      <c r="CS65" s="335"/>
      <c r="CT65" s="335"/>
      <c r="CU65" s="335"/>
      <c r="CV65" s="335"/>
      <c r="CW65" s="335"/>
      <c r="CX65" s="335"/>
      <c r="CY65" s="335"/>
      <c r="CZ65" s="335"/>
      <c r="DA65" s="335"/>
      <c r="DB65" s="335"/>
      <c r="DC65" s="335"/>
      <c r="DD65" s="335"/>
      <c r="DE65" s="335"/>
      <c r="DF65" s="335"/>
      <c r="DG65" s="335"/>
      <c r="DH65" s="335"/>
      <c r="DI65" s="335"/>
      <c r="DJ65" s="335"/>
      <c r="DK65" s="335"/>
      <c r="DL65" s="335"/>
      <c r="DM65" s="335"/>
      <c r="DN65" s="335"/>
      <c r="DO65" s="335"/>
      <c r="DP65" s="335"/>
      <c r="DQ65" s="335"/>
    </row>
    <row r="66" spans="1:121" x14ac:dyDescent="0.2">
      <c r="A66" s="337" t="s">
        <v>276</v>
      </c>
      <c r="B66" s="338"/>
      <c r="C66" s="338"/>
      <c r="D66" s="338"/>
      <c r="E66" s="338"/>
      <c r="F66" s="338"/>
      <c r="G66" s="338"/>
      <c r="H66" s="338"/>
      <c r="I66" s="338"/>
      <c r="J66" s="339"/>
      <c r="K66" s="339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9"/>
      <c r="W66" s="339"/>
      <c r="X66" s="338"/>
      <c r="Y66" s="338"/>
      <c r="Z66" s="346"/>
      <c r="AA66" s="354"/>
      <c r="AB66" s="346"/>
      <c r="AC66" s="355"/>
      <c r="AD66" s="346"/>
      <c r="AE66" s="354"/>
      <c r="AF66" s="348"/>
      <c r="AG66" s="356"/>
      <c r="AH66" s="346"/>
      <c r="AI66" s="354"/>
      <c r="AJ66" s="348"/>
      <c r="AK66" s="356"/>
      <c r="AL66" s="348"/>
      <c r="AM66" s="356"/>
      <c r="AN66" s="443"/>
      <c r="AO66" s="443"/>
      <c r="AP66" s="348"/>
      <c r="AQ66" s="356"/>
      <c r="AR66" s="346"/>
      <c r="AS66" s="354"/>
      <c r="AT66" s="346"/>
      <c r="AU66" s="354"/>
      <c r="AV66" s="348"/>
      <c r="AW66" s="357"/>
      <c r="AX66" s="348"/>
      <c r="AY66" s="357"/>
      <c r="AZ66" s="348"/>
      <c r="BA66" s="357"/>
      <c r="BB66" s="346"/>
      <c r="BC66" s="355"/>
      <c r="BD66" s="346"/>
      <c r="BE66" s="355"/>
      <c r="BF66" s="346"/>
      <c r="BG66" s="355"/>
      <c r="BH66" s="346"/>
      <c r="BI66" s="355"/>
      <c r="BJ66" s="346"/>
      <c r="BK66" s="355"/>
      <c r="BL66" s="346"/>
      <c r="BM66" s="355"/>
      <c r="BN66" s="346"/>
      <c r="BO66" s="355"/>
      <c r="BP66" s="346"/>
      <c r="BQ66" s="355"/>
      <c r="BR66" s="346"/>
      <c r="BS66" s="355"/>
      <c r="BT66" s="346"/>
      <c r="BU66" s="355"/>
      <c r="BV66" s="346"/>
      <c r="BW66" s="355"/>
      <c r="BX66" s="346"/>
      <c r="BY66" s="355"/>
      <c r="BZ66" s="346"/>
      <c r="CA66" s="355"/>
      <c r="CB66" s="346"/>
      <c r="CC66" s="355"/>
      <c r="CD66" s="346"/>
      <c r="CE66" s="355"/>
      <c r="CF66" s="346"/>
      <c r="CG66" s="355"/>
      <c r="CH66" s="346"/>
      <c r="CI66" s="355"/>
      <c r="CJ66" s="346"/>
      <c r="CK66" s="355"/>
      <c r="CL66" s="346"/>
      <c r="CM66" s="355"/>
      <c r="CN66" s="346"/>
      <c r="CO66" s="355"/>
      <c r="CP66" s="346"/>
      <c r="CQ66" s="355"/>
      <c r="CR66" s="346"/>
      <c r="CS66" s="355"/>
      <c r="CT66" s="346"/>
      <c r="CU66" s="355"/>
      <c r="CV66" s="346"/>
      <c r="CW66" s="355"/>
      <c r="CX66" s="346"/>
      <c r="CY66" s="355"/>
      <c r="CZ66" s="346"/>
      <c r="DA66" s="355"/>
      <c r="DB66" s="346"/>
      <c r="DC66" s="355"/>
      <c r="DD66" s="346"/>
      <c r="DE66" s="355"/>
      <c r="DF66" s="346"/>
      <c r="DG66" s="355"/>
      <c r="DH66" s="346"/>
      <c r="DI66" s="355"/>
      <c r="DJ66" s="346"/>
      <c r="DK66" s="355"/>
      <c r="DL66" s="346"/>
      <c r="DM66" s="355"/>
      <c r="DN66" s="346"/>
      <c r="DO66" s="355"/>
      <c r="DP66" s="346"/>
      <c r="DQ66" s="355"/>
    </row>
    <row r="67" spans="1:121" x14ac:dyDescent="0.2">
      <c r="A67" s="328" t="s">
        <v>269</v>
      </c>
      <c r="B67" s="489">
        <f>$B$10</f>
        <v>44562</v>
      </c>
      <c r="C67" s="470"/>
      <c r="D67" s="489" t="e">
        <f ca="1">$D$10</f>
        <v>#NAME?</v>
      </c>
      <c r="E67" s="470"/>
      <c r="F67" s="489" t="e">
        <f ca="1">$F$10</f>
        <v>#NAME?</v>
      </c>
      <c r="G67" s="470"/>
      <c r="H67" s="489" t="e">
        <f ca="1">$H$10</f>
        <v>#NAME?</v>
      </c>
      <c r="I67" s="470"/>
      <c r="J67" s="489" t="e">
        <f ca="1">$J$10</f>
        <v>#NAME?</v>
      </c>
      <c r="K67" s="470"/>
      <c r="L67" s="489" t="e">
        <f ca="1">$L$10</f>
        <v>#NAME?</v>
      </c>
      <c r="M67" s="470"/>
      <c r="N67" s="489" t="e">
        <f ca="1">$N$10</f>
        <v>#NAME?</v>
      </c>
      <c r="O67" s="470"/>
      <c r="P67" s="489" t="e">
        <f ca="1">$P$10</f>
        <v>#NAME?</v>
      </c>
      <c r="Q67" s="470"/>
      <c r="R67" s="489" t="e">
        <f ca="1">$R$10</f>
        <v>#NAME?</v>
      </c>
      <c r="S67" s="470"/>
      <c r="T67" s="489" t="e">
        <f ca="1">$T$10</f>
        <v>#NAME?</v>
      </c>
      <c r="U67" s="470"/>
      <c r="V67" s="489" t="e">
        <f ca="1">$V$10</f>
        <v>#NAME?</v>
      </c>
      <c r="W67" s="470"/>
      <c r="X67" s="489" t="e">
        <f ca="1">X10</f>
        <v>#NAME?</v>
      </c>
      <c r="Y67" s="470"/>
      <c r="Z67" s="433" t="e">
        <f ca="1">Z10</f>
        <v>#NAME?</v>
      </c>
      <c r="AA67" s="434"/>
      <c r="AB67" s="433" t="e">
        <f ca="1">AB10</f>
        <v>#NAME?</v>
      </c>
      <c r="AC67" s="434"/>
      <c r="AD67" s="440" t="e">
        <f ca="1">AD10</f>
        <v>#NAME?</v>
      </c>
      <c r="AE67" s="434"/>
      <c r="AF67" s="433" t="e">
        <f ca="1">AF10</f>
        <v>#NAME?</v>
      </c>
      <c r="AG67" s="434"/>
      <c r="AH67" s="433" t="e">
        <f ca="1">AH10</f>
        <v>#NAME?</v>
      </c>
      <c r="AI67" s="434"/>
      <c r="AJ67" s="433" t="e">
        <f ca="1">AJ10</f>
        <v>#NAME?</v>
      </c>
      <c r="AK67" s="434"/>
      <c r="AL67" s="433" t="e">
        <f ca="1">AL10</f>
        <v>#NAME?</v>
      </c>
      <c r="AM67" s="434"/>
      <c r="AN67" s="435" t="e">
        <f ca="1">AN10</f>
        <v>#NAME?</v>
      </c>
      <c r="AO67" s="436"/>
      <c r="AP67" s="433" t="e">
        <f ca="1">AP10</f>
        <v>#NAME?</v>
      </c>
      <c r="AQ67" s="434"/>
      <c r="AR67" s="433" t="e">
        <f ca="1">AR10</f>
        <v>#NAME?</v>
      </c>
      <c r="AS67" s="434"/>
      <c r="AT67" s="433" t="e">
        <f ca="1">AT10</f>
        <v>#NAME?</v>
      </c>
      <c r="AU67" s="434"/>
      <c r="AV67" s="433" t="e">
        <f ca="1">AV10</f>
        <v>#NAME?</v>
      </c>
      <c r="AW67" s="434"/>
      <c r="AX67" s="433" t="e">
        <f ca="1">AX10</f>
        <v>#NAME?</v>
      </c>
      <c r="AY67" s="434"/>
      <c r="AZ67" s="433" t="e">
        <f ca="1">AZ10</f>
        <v>#NAME?</v>
      </c>
      <c r="BA67" s="434"/>
      <c r="BB67" s="433" t="e">
        <f ca="1">BB10</f>
        <v>#NAME?</v>
      </c>
      <c r="BC67" s="434"/>
      <c r="BD67" s="433" t="e">
        <f ca="1">BD10</f>
        <v>#NAME?</v>
      </c>
      <c r="BE67" s="434"/>
      <c r="BF67" s="433" t="e">
        <f ca="1">BF10</f>
        <v>#NAME?</v>
      </c>
      <c r="BG67" s="434"/>
      <c r="BH67" s="487" t="e">
        <f ca="1">BH10</f>
        <v>#NAME?</v>
      </c>
      <c r="BI67" s="488"/>
      <c r="BJ67" s="433" t="e">
        <f ca="1">BJ10</f>
        <v>#NAME?</v>
      </c>
      <c r="BK67" s="434"/>
      <c r="BL67" s="433" t="e">
        <f ca="1">BL10</f>
        <v>#NAME?</v>
      </c>
      <c r="BM67" s="434"/>
      <c r="BN67" s="433" t="e">
        <f ca="1">BN10</f>
        <v>#NAME?</v>
      </c>
      <c r="BO67" s="434"/>
      <c r="BP67" s="433" t="e">
        <f ca="1">BP10</f>
        <v>#NAME?</v>
      </c>
      <c r="BQ67" s="434"/>
      <c r="BR67" s="433" t="e">
        <f ca="1">BR10</f>
        <v>#NAME?</v>
      </c>
      <c r="BS67" s="434"/>
      <c r="BT67" s="433" t="e">
        <f ca="1">BT10</f>
        <v>#NAME?</v>
      </c>
      <c r="BU67" s="434"/>
      <c r="BV67" s="433" t="e">
        <f ca="1">BV10</f>
        <v>#NAME?</v>
      </c>
      <c r="BW67" s="434"/>
      <c r="BX67" s="433" t="e">
        <f ca="1">BX10</f>
        <v>#NAME?</v>
      </c>
      <c r="BY67" s="434"/>
      <c r="BZ67" s="433" t="e">
        <f ca="1">BZ10</f>
        <v>#NAME?</v>
      </c>
      <c r="CA67" s="434"/>
      <c r="CB67" s="433" t="e">
        <f ca="1">CB10</f>
        <v>#NAME?</v>
      </c>
      <c r="CC67" s="434"/>
      <c r="CD67" s="433" t="e">
        <f ca="1">CD10</f>
        <v>#NAME?</v>
      </c>
      <c r="CE67" s="434"/>
      <c r="CF67" s="433" t="e">
        <f ca="1">CF10</f>
        <v>#NAME?</v>
      </c>
      <c r="CG67" s="434"/>
      <c r="CH67" s="433" t="e">
        <f ca="1">CH10</f>
        <v>#NAME?</v>
      </c>
      <c r="CI67" s="434"/>
      <c r="CJ67" s="433" t="e">
        <f ca="1">CJ10</f>
        <v>#NAME?</v>
      </c>
      <c r="CK67" s="434"/>
      <c r="CL67" s="433" t="e">
        <f ca="1">CL10</f>
        <v>#NAME?</v>
      </c>
      <c r="CM67" s="434"/>
      <c r="CN67" s="433" t="e">
        <f ca="1">CN10</f>
        <v>#NAME?</v>
      </c>
      <c r="CO67" s="434"/>
      <c r="CP67" s="433" t="e">
        <f ca="1">CP10</f>
        <v>#NAME?</v>
      </c>
      <c r="CQ67" s="434"/>
      <c r="CR67" s="433" t="e">
        <f ca="1">CR10</f>
        <v>#NAME?</v>
      </c>
      <c r="CS67" s="434"/>
      <c r="CT67" s="433" t="e">
        <f ca="1">CT10</f>
        <v>#NAME?</v>
      </c>
      <c r="CU67" s="434"/>
      <c r="CV67" s="433" t="e">
        <f ca="1">CV10</f>
        <v>#NAME?</v>
      </c>
      <c r="CW67" s="434"/>
      <c r="CX67" s="433" t="e">
        <f ca="1">CX10</f>
        <v>#NAME?</v>
      </c>
      <c r="CY67" s="434"/>
      <c r="CZ67" s="433" t="e">
        <f ca="1">CZ10</f>
        <v>#NAME?</v>
      </c>
      <c r="DA67" s="434"/>
      <c r="DB67" s="433" t="e">
        <f ca="1">DB10</f>
        <v>#NAME?</v>
      </c>
      <c r="DC67" s="434"/>
      <c r="DD67" s="433" t="e">
        <f ca="1">DD10</f>
        <v>#NAME?</v>
      </c>
      <c r="DE67" s="434"/>
      <c r="DF67" s="433" t="e">
        <f ca="1">DF10</f>
        <v>#NAME?</v>
      </c>
      <c r="DG67" s="434"/>
      <c r="DH67" s="433" t="e">
        <f ca="1">DH10</f>
        <v>#NAME?</v>
      </c>
      <c r="DI67" s="434"/>
      <c r="DJ67" s="433" t="e">
        <f ca="1">DJ10</f>
        <v>#NAME?</v>
      </c>
      <c r="DK67" s="434"/>
      <c r="DL67" s="433" t="e">
        <f ca="1">DL10</f>
        <v>#NAME?</v>
      </c>
      <c r="DM67" s="434"/>
      <c r="DN67" s="433" t="e">
        <f ca="1">DN10</f>
        <v>#NAME?</v>
      </c>
      <c r="DO67" s="434"/>
      <c r="DP67" s="433" t="e">
        <f ca="1">DP10</f>
        <v>#NAME?</v>
      </c>
      <c r="DQ67" s="434"/>
    </row>
    <row r="68" spans="1:121" s="336" customFormat="1" x14ac:dyDescent="0.2">
      <c r="A68" s="342" t="s">
        <v>277</v>
      </c>
      <c r="B68" s="485">
        <v>0.63</v>
      </c>
      <c r="C68" s="485"/>
      <c r="D68" s="485">
        <v>0.6</v>
      </c>
      <c r="E68" s="485"/>
      <c r="F68" s="485">
        <v>0.5</v>
      </c>
      <c r="G68" s="485"/>
      <c r="H68" s="485">
        <f>H59/H64</f>
        <v>0.60893854748603349</v>
      </c>
      <c r="I68" s="485"/>
      <c r="J68" s="485">
        <f>J59/J64</f>
        <v>0.4642857142857143</v>
      </c>
      <c r="K68" s="485"/>
      <c r="L68" s="485">
        <f>L59/L64</f>
        <v>0.4732142857142857</v>
      </c>
      <c r="M68" s="485"/>
      <c r="N68" s="485">
        <f>N59/N64</f>
        <v>0.36042402826855124</v>
      </c>
      <c r="O68" s="485"/>
      <c r="P68" s="485">
        <f>P59/P64</f>
        <v>0.34982332155477031</v>
      </c>
      <c r="Q68" s="485"/>
      <c r="R68" s="485">
        <f>R59/R64</f>
        <v>0.34982332155477031</v>
      </c>
      <c r="S68" s="485"/>
      <c r="T68" s="485">
        <f>T59/T64</f>
        <v>0.33568904593639576</v>
      </c>
      <c r="U68" s="485"/>
      <c r="V68" s="485">
        <f>V59/V64</f>
        <v>0.36395759717314485</v>
      </c>
      <c r="W68" s="485"/>
      <c r="X68" s="485">
        <f>X59/X64</f>
        <v>0.36042402826855124</v>
      </c>
      <c r="Y68" s="485"/>
      <c r="Z68" s="481">
        <f>Z59/Z64</f>
        <v>0.33922261484098942</v>
      </c>
      <c r="AA68" s="481"/>
      <c r="AB68" s="481">
        <f>AB59/AB64</f>
        <v>0.35689045936395758</v>
      </c>
      <c r="AC68" s="481"/>
      <c r="AD68" s="484">
        <f>AD59/AD64</f>
        <v>0.37455830388692579</v>
      </c>
      <c r="AE68" s="481"/>
      <c r="AF68" s="481">
        <f>AF59/AF64</f>
        <v>0.38162544169611307</v>
      </c>
      <c r="AG68" s="481"/>
      <c r="AH68" s="481">
        <f>AH59/AH64</f>
        <v>0.39929328621908128</v>
      </c>
      <c r="AI68" s="481"/>
      <c r="AJ68" s="481">
        <f>AJ59/AJ64</f>
        <v>0.40636042402826855</v>
      </c>
      <c r="AK68" s="481"/>
      <c r="AL68" s="481">
        <f>AL59/AL64</f>
        <v>0.40282685512367489</v>
      </c>
      <c r="AM68" s="481"/>
      <c r="AN68" s="481">
        <f>AN59/AN64</f>
        <v>0.41696113074204949</v>
      </c>
      <c r="AO68" s="481"/>
      <c r="AP68" s="481">
        <f>AP59/AP64</f>
        <v>0.40989399293286222</v>
      </c>
      <c r="AQ68" s="481"/>
      <c r="AR68" s="481">
        <f>AR59/AR64</f>
        <v>0.41342756183745583</v>
      </c>
      <c r="AS68" s="481"/>
      <c r="AT68" s="481">
        <f>AT59/AT64</f>
        <v>0.41342756183745583</v>
      </c>
      <c r="AU68" s="481"/>
      <c r="AV68" s="481">
        <f>AV59/AV64</f>
        <v>0.40282685512367489</v>
      </c>
      <c r="AW68" s="481"/>
      <c r="AX68" s="481">
        <f>AX59/AX64</f>
        <v>0.41342756183745583</v>
      </c>
      <c r="AY68" s="481"/>
      <c r="AZ68" s="481">
        <f>AZ59/AZ64</f>
        <v>0.4204946996466431</v>
      </c>
      <c r="BA68" s="481"/>
      <c r="BB68" s="481">
        <f>BB59/BB64</f>
        <v>0.41696113074204949</v>
      </c>
      <c r="BC68" s="481"/>
      <c r="BD68" s="481">
        <f>BD59/BD64</f>
        <v>0.42756183745583037</v>
      </c>
      <c r="BE68" s="481"/>
      <c r="BF68" s="481">
        <f>BF59/BF64</f>
        <v>0.43462897526501765</v>
      </c>
      <c r="BG68" s="482"/>
      <c r="BH68" s="486">
        <f>BH59/BH64</f>
        <v>0.40989399293286222</v>
      </c>
      <c r="BI68" s="486"/>
      <c r="BJ68" s="484">
        <f>BJ59/BJ64</f>
        <v>0.42402826855123676</v>
      </c>
      <c r="BK68" s="481"/>
      <c r="BL68" s="481">
        <f>BL59/BL64</f>
        <v>0.38162544169611307</v>
      </c>
      <c r="BM68" s="481"/>
      <c r="BN68" s="481">
        <f>BN59/BN64</f>
        <v>0.41696113074204949</v>
      </c>
      <c r="BO68" s="481"/>
      <c r="BP68" s="481">
        <f>BP59/BP64</f>
        <v>0.41696113074204949</v>
      </c>
      <c r="BQ68" s="481"/>
      <c r="BR68" s="481">
        <f>BR59/BR64</f>
        <v>0.48014440433212996</v>
      </c>
      <c r="BS68" s="481"/>
      <c r="BT68" s="481">
        <f>BT59/BT64</f>
        <v>0.39350180505415161</v>
      </c>
      <c r="BU68" s="481"/>
      <c r="BV68" s="481">
        <f>BV59/BV64</f>
        <v>0.43682310469314078</v>
      </c>
      <c r="BW68" s="481"/>
      <c r="BX68" s="481">
        <f>BX59/BX64</f>
        <v>0.43682310469314078</v>
      </c>
      <c r="BY68" s="481"/>
      <c r="BZ68" s="481">
        <f>BZ59/BZ64</f>
        <v>0.43321299638989169</v>
      </c>
      <c r="CA68" s="481"/>
      <c r="CB68" s="481">
        <f>CB59/CB64</f>
        <v>0.44043321299638988</v>
      </c>
      <c r="CC68" s="481"/>
      <c r="CD68" s="481" t="e">
        <f>CD59/CD64</f>
        <v>#DIV/0!</v>
      </c>
      <c r="CE68" s="481"/>
      <c r="CF68" s="481" t="e">
        <f>CF59/CF64</f>
        <v>#DIV/0!</v>
      </c>
      <c r="CG68" s="481"/>
      <c r="CH68" s="481" t="e">
        <f>CH59/CH64</f>
        <v>#DIV/0!</v>
      </c>
      <c r="CI68" s="481"/>
      <c r="CJ68" s="481" t="e">
        <f>CJ59/CJ64</f>
        <v>#DIV/0!</v>
      </c>
      <c r="CK68" s="481"/>
      <c r="CL68" s="481" t="e">
        <f>CL59/CL64</f>
        <v>#DIV/0!</v>
      </c>
      <c r="CM68" s="481"/>
      <c r="CN68" s="481" t="e">
        <f>CN59/CN64</f>
        <v>#DIV/0!</v>
      </c>
      <c r="CO68" s="481"/>
      <c r="CP68" s="481" t="e">
        <f>CP59/CP64</f>
        <v>#DIV/0!</v>
      </c>
      <c r="CQ68" s="481"/>
      <c r="CR68" s="481" t="e">
        <f>CR59/CR64</f>
        <v>#DIV/0!</v>
      </c>
      <c r="CS68" s="481"/>
      <c r="CT68" s="481" t="e">
        <f>CT59/CT64</f>
        <v>#DIV/0!</v>
      </c>
      <c r="CU68" s="481"/>
      <c r="CV68" s="481" t="e">
        <f>CV59/CV64</f>
        <v>#DIV/0!</v>
      </c>
      <c r="CW68" s="481"/>
      <c r="CX68" s="481" t="e">
        <f>CX59/CX64</f>
        <v>#DIV/0!</v>
      </c>
      <c r="CY68" s="481"/>
      <c r="CZ68" s="481" t="e">
        <f>CZ59/CZ64</f>
        <v>#DIV/0!</v>
      </c>
      <c r="DA68" s="481"/>
      <c r="DB68" s="481" t="e">
        <f>DB59/DB64</f>
        <v>#DIV/0!</v>
      </c>
      <c r="DC68" s="481"/>
      <c r="DD68" s="481" t="e">
        <f>DD59/DD64</f>
        <v>#DIV/0!</v>
      </c>
      <c r="DE68" s="481"/>
      <c r="DF68" s="481" t="e">
        <f>DF59/DF64</f>
        <v>#DIV/0!</v>
      </c>
      <c r="DG68" s="481"/>
      <c r="DH68" s="481" t="e">
        <f>DH59/DH64</f>
        <v>#DIV/0!</v>
      </c>
      <c r="DI68" s="481"/>
      <c r="DJ68" s="481" t="e">
        <f>DJ59/DJ64</f>
        <v>#DIV/0!</v>
      </c>
      <c r="DK68" s="481"/>
      <c r="DL68" s="481" t="e">
        <f>DL59/DL64</f>
        <v>#DIV/0!</v>
      </c>
      <c r="DM68" s="481"/>
      <c r="DN68" s="481" t="e">
        <f>DN59/DN64</f>
        <v>#DIV/0!</v>
      </c>
      <c r="DO68" s="481"/>
      <c r="DP68" s="481" t="e">
        <f>DP59/DP64</f>
        <v>#DIV/0!</v>
      </c>
      <c r="DQ68" s="481"/>
    </row>
    <row r="69" spans="1:121" s="336" customFormat="1" x14ac:dyDescent="0.2">
      <c r="A69" s="342" t="s">
        <v>278</v>
      </c>
      <c r="B69" s="485">
        <v>2.1</v>
      </c>
      <c r="C69" s="485"/>
      <c r="D69" s="485">
        <v>1.35</v>
      </c>
      <c r="E69" s="485"/>
      <c r="F69" s="485">
        <v>1.22</v>
      </c>
      <c r="G69" s="485"/>
      <c r="H69" s="485">
        <f>(H59+H60)/H64</f>
        <v>2.5977653631284916</v>
      </c>
      <c r="I69" s="485"/>
      <c r="J69" s="485">
        <f>(J59+J60)/J64</f>
        <v>2.0044642857142856</v>
      </c>
      <c r="K69" s="485"/>
      <c r="L69" s="485">
        <f>(L59+L60)/L64</f>
        <v>2.2008928571428572</v>
      </c>
      <c r="M69" s="485"/>
      <c r="N69" s="485">
        <f>(N59+N60)/N64</f>
        <v>1.7173144876325088</v>
      </c>
      <c r="O69" s="485"/>
      <c r="P69" s="485">
        <f>(P59+P60)/P64</f>
        <v>1.7067137809187278</v>
      </c>
      <c r="Q69" s="485"/>
      <c r="R69" s="485">
        <f>(R59+R60)/R64</f>
        <v>1.7067137809187278</v>
      </c>
      <c r="S69" s="485"/>
      <c r="T69" s="485">
        <f>(T59+T60)/T64</f>
        <v>1.6501766784452296</v>
      </c>
      <c r="U69" s="485"/>
      <c r="V69" s="485">
        <f>(V59+V60)/V64</f>
        <v>1.6819787985865724</v>
      </c>
      <c r="W69" s="485"/>
      <c r="X69" s="485">
        <f>(X59+X60)/X64</f>
        <v>1.6784452296819787</v>
      </c>
      <c r="Y69" s="485"/>
      <c r="Z69" s="481">
        <f>(Z59+Z60)/Z64</f>
        <v>1.7208480565371025</v>
      </c>
      <c r="AA69" s="481"/>
      <c r="AB69" s="481">
        <f>(AB59+AB60)/AB64</f>
        <v>1.7809187279151943</v>
      </c>
      <c r="AC69" s="481"/>
      <c r="AD69" s="484">
        <f>(AD59+AD60)/AD64</f>
        <v>1.5335689045936396</v>
      </c>
      <c r="AE69" s="481"/>
      <c r="AF69" s="481">
        <f>(AF59+AF60)/AF64</f>
        <v>1.5901060070671378</v>
      </c>
      <c r="AG69" s="481"/>
      <c r="AH69" s="481">
        <f>(AH59+AH60)/AH64</f>
        <v>2.010600706713781</v>
      </c>
      <c r="AI69" s="481"/>
      <c r="AJ69" s="481">
        <f>(AJ59+AJ60)/AJ64</f>
        <v>2.1024734982332154</v>
      </c>
      <c r="AK69" s="481"/>
      <c r="AL69" s="481">
        <f>(AL59+AL60)/AL64</f>
        <v>2.0812720848056538</v>
      </c>
      <c r="AM69" s="481"/>
      <c r="AN69" s="481">
        <f>(AN59+AN60)/AN64</f>
        <v>2.1060070671378091</v>
      </c>
      <c r="AO69" s="481"/>
      <c r="AP69" s="481">
        <f>(AP59+AP60)/AP64</f>
        <v>2.1307420494699647</v>
      </c>
      <c r="AQ69" s="481"/>
      <c r="AR69" s="481">
        <f>(AR59+AR60)/AR64</f>
        <v>2.1307420494699647</v>
      </c>
      <c r="AS69" s="481"/>
      <c r="AT69" s="481">
        <f>(AT59+AT60)/AT64</f>
        <v>2.137809187279152</v>
      </c>
      <c r="AU69" s="481"/>
      <c r="AV69" s="481">
        <f>(AV59+AV60)/AV64</f>
        <v>2.0954063604240281</v>
      </c>
      <c r="AW69" s="481"/>
      <c r="AX69" s="481">
        <f>(AX59+AX60)/AX64</f>
        <v>2.1307420494699647</v>
      </c>
      <c r="AY69" s="481"/>
      <c r="AZ69" s="481">
        <f>(AZ59+AZ60)/AZ64</f>
        <v>2.2367491166077738</v>
      </c>
      <c r="BA69" s="481"/>
      <c r="BB69" s="481">
        <f>(BB59+BB60)/BB64</f>
        <v>2.2508833922261484</v>
      </c>
      <c r="BC69" s="481"/>
      <c r="BD69" s="481">
        <f>(BD59+BD60)/BD64</f>
        <v>2.2862190812720846</v>
      </c>
      <c r="BE69" s="481"/>
      <c r="BF69" s="481">
        <f>(BF59+BF60)/BF64</f>
        <v>2.3074204946996466</v>
      </c>
      <c r="BG69" s="482"/>
      <c r="BH69" s="486">
        <f>(BH59+BH60)/BH64</f>
        <v>2.2473498233215548</v>
      </c>
      <c r="BI69" s="486"/>
      <c r="BJ69" s="484">
        <f>(BJ59+BJ60)/BJ64</f>
        <v>2.3074204946996466</v>
      </c>
      <c r="BK69" s="481"/>
      <c r="BL69" s="481">
        <f>(BL59+BL60)/BL64</f>
        <v>1.8339222614840989</v>
      </c>
      <c r="BM69" s="481"/>
      <c r="BN69" s="481">
        <f>(BN59+BN60)/BN64</f>
        <v>2.282685512367491</v>
      </c>
      <c r="BO69" s="481"/>
      <c r="BP69" s="481">
        <f>(BP59+BP60)/BP64</f>
        <v>2.3392226148409896</v>
      </c>
      <c r="BQ69" s="481"/>
      <c r="BR69" s="481">
        <f>(BR59+BR60)/BR64</f>
        <v>2.0433212996389893</v>
      </c>
      <c r="BS69" s="481"/>
      <c r="BT69" s="481">
        <f>(BT59+BT60)/BT64</f>
        <v>2.3285198555956677</v>
      </c>
      <c r="BU69" s="481"/>
      <c r="BV69" s="481">
        <f>(BV59+BV60)/BV64</f>
        <v>2.4548736462093861</v>
      </c>
      <c r="BW69" s="481"/>
      <c r="BX69" s="481">
        <f>(BX59+BX60)/BX64</f>
        <v>2.4837545126353793</v>
      </c>
      <c r="BY69" s="481"/>
      <c r="BZ69" s="481">
        <f>(BZ59+BZ60)/BZ64</f>
        <v>2.4693140794223827</v>
      </c>
      <c r="CA69" s="481"/>
      <c r="CB69" s="481">
        <f>(CB59+CB60)/CB64</f>
        <v>2.4945848375451263</v>
      </c>
      <c r="CC69" s="481"/>
      <c r="CD69" s="481" t="e">
        <f>(CD59+CD60)/CD64</f>
        <v>#DIV/0!</v>
      </c>
      <c r="CE69" s="481"/>
      <c r="CF69" s="481" t="e">
        <f>(CF59+CF60)/CF64</f>
        <v>#DIV/0!</v>
      </c>
      <c r="CG69" s="481"/>
      <c r="CH69" s="481" t="e">
        <f>(CH59+CH60)/CH64</f>
        <v>#DIV/0!</v>
      </c>
      <c r="CI69" s="481"/>
      <c r="CJ69" s="481" t="e">
        <f>(CJ59+CJ60)/CJ64</f>
        <v>#DIV/0!</v>
      </c>
      <c r="CK69" s="481"/>
      <c r="CL69" s="481" t="e">
        <f>(CL59+CL60)/CL64</f>
        <v>#DIV/0!</v>
      </c>
      <c r="CM69" s="481"/>
      <c r="CN69" s="481" t="e">
        <f>(CN59+CN60)/CN64</f>
        <v>#DIV/0!</v>
      </c>
      <c r="CO69" s="481"/>
      <c r="CP69" s="481" t="e">
        <f>(CP59+CP60)/CP64</f>
        <v>#DIV/0!</v>
      </c>
      <c r="CQ69" s="481"/>
      <c r="CR69" s="481" t="e">
        <f>(CR59+CR60)/CR64</f>
        <v>#DIV/0!</v>
      </c>
      <c r="CS69" s="481"/>
      <c r="CT69" s="481" t="e">
        <f>(CT59+CT60)/CT64</f>
        <v>#DIV/0!</v>
      </c>
      <c r="CU69" s="481"/>
      <c r="CV69" s="481" t="e">
        <f>(CV59+CV60)/CV64</f>
        <v>#DIV/0!</v>
      </c>
      <c r="CW69" s="481"/>
      <c r="CX69" s="481" t="e">
        <f>(CX59+CX60)/CX64</f>
        <v>#DIV/0!</v>
      </c>
      <c r="CY69" s="481"/>
      <c r="CZ69" s="481" t="e">
        <f>(CZ59+CZ60)/CZ64</f>
        <v>#DIV/0!</v>
      </c>
      <c r="DA69" s="481"/>
      <c r="DB69" s="481" t="e">
        <f>(DB59+DB60)/DB64</f>
        <v>#DIV/0!</v>
      </c>
      <c r="DC69" s="481"/>
      <c r="DD69" s="481" t="e">
        <f>(DD59+DD60)/DD64</f>
        <v>#DIV/0!</v>
      </c>
      <c r="DE69" s="481"/>
      <c r="DF69" s="481" t="e">
        <f>(DF59+DF60)/DF64</f>
        <v>#DIV/0!</v>
      </c>
      <c r="DG69" s="481"/>
      <c r="DH69" s="481" t="e">
        <f>(DH59+DH60)/DH64</f>
        <v>#DIV/0!</v>
      </c>
      <c r="DI69" s="481"/>
      <c r="DJ69" s="481" t="e">
        <f>(DJ59+DJ60)/DJ64</f>
        <v>#DIV/0!</v>
      </c>
      <c r="DK69" s="481"/>
      <c r="DL69" s="481" t="e">
        <f>(DL59+DL60)/DL64</f>
        <v>#DIV/0!</v>
      </c>
      <c r="DM69" s="481"/>
      <c r="DN69" s="481" t="e">
        <f>(DN59+DN60)/DN64</f>
        <v>#DIV/0!</v>
      </c>
      <c r="DO69" s="481"/>
      <c r="DP69" s="481" t="e">
        <f>(DP59+DP60)/DP64</f>
        <v>#DIV/0!</v>
      </c>
      <c r="DQ69" s="481"/>
    </row>
    <row r="70" spans="1:121" s="336" customFormat="1" x14ac:dyDescent="0.2">
      <c r="A70" s="342" t="s">
        <v>279</v>
      </c>
      <c r="B70" s="485">
        <v>4.87</v>
      </c>
      <c r="C70" s="485"/>
      <c r="D70" s="485">
        <v>3.06</v>
      </c>
      <c r="E70" s="485"/>
      <c r="F70" s="485">
        <v>2.8</v>
      </c>
      <c r="G70" s="485"/>
      <c r="H70" s="485">
        <f>H61/H64</f>
        <v>5.9385474860335199</v>
      </c>
      <c r="I70" s="485"/>
      <c r="J70" s="485">
        <f>J61/J64</f>
        <v>4.75</v>
      </c>
      <c r="K70" s="485"/>
      <c r="L70" s="485">
        <f>L61/L64</f>
        <v>5.34375</v>
      </c>
      <c r="M70" s="485"/>
      <c r="N70" s="485">
        <f>N61/N64</f>
        <v>4.2508833922261484</v>
      </c>
      <c r="O70" s="485"/>
      <c r="P70" s="485">
        <f>P61/P64</f>
        <v>4.2579505300353357</v>
      </c>
      <c r="Q70" s="485"/>
      <c r="R70" s="485">
        <f>R61/R64</f>
        <v>4.5371024734982335</v>
      </c>
      <c r="S70" s="485"/>
      <c r="T70" s="485">
        <f>T61/T64</f>
        <v>4.5053003533568905</v>
      </c>
      <c r="U70" s="485"/>
      <c r="V70" s="485">
        <f>V61/V64</f>
        <v>4.2473498233215548</v>
      </c>
      <c r="W70" s="485"/>
      <c r="X70" s="485">
        <f>X61/X64</f>
        <v>4.2084805653710244</v>
      </c>
      <c r="Y70" s="485"/>
      <c r="Z70" s="481">
        <f>Z61/Z64</f>
        <v>4.3074204946996471</v>
      </c>
      <c r="AA70" s="481"/>
      <c r="AB70" s="481">
        <f>AB61/AB64</f>
        <v>4.2756183745583041</v>
      </c>
      <c r="AC70" s="481"/>
      <c r="AD70" s="484">
        <f>AD61/AD64</f>
        <v>4.2756183745583041</v>
      </c>
      <c r="AE70" s="481"/>
      <c r="AF70" s="481">
        <f>AF61/AF64</f>
        <v>4.2756183745583041</v>
      </c>
      <c r="AG70" s="481"/>
      <c r="AH70" s="481">
        <f>AH61/AH64</f>
        <v>2.4664310954063606</v>
      </c>
      <c r="AI70" s="481"/>
      <c r="AJ70" s="481">
        <f>AJ61/AJ64</f>
        <v>2.4664310954063606</v>
      </c>
      <c r="AK70" s="481"/>
      <c r="AL70" s="481">
        <f>AL61/AL64</f>
        <v>2.4664310954063606</v>
      </c>
      <c r="AM70" s="481"/>
      <c r="AN70" s="481">
        <f>AN61/AN64</f>
        <v>2.4664310954063606</v>
      </c>
      <c r="AO70" s="481"/>
      <c r="AP70" s="481">
        <f>AP61/AP64</f>
        <v>2.5724381625441697</v>
      </c>
      <c r="AQ70" s="481"/>
      <c r="AR70" s="481">
        <f>AR61/AR64</f>
        <v>2.5618374558303887</v>
      </c>
      <c r="AS70" s="481"/>
      <c r="AT70" s="481">
        <f>AT61/AT64</f>
        <v>2.547703180212014</v>
      </c>
      <c r="AU70" s="481"/>
      <c r="AV70" s="481">
        <f>AV61/AV64</f>
        <v>2.5618374558303887</v>
      </c>
      <c r="AW70" s="481"/>
      <c r="AX70" s="481">
        <f>AX61/AX64</f>
        <v>2.6219081272084805</v>
      </c>
      <c r="AY70" s="481"/>
      <c r="AZ70" s="481">
        <f>AZ61/AZ64</f>
        <v>2.6890459363957597</v>
      </c>
      <c r="BA70" s="481"/>
      <c r="BB70" s="481">
        <f>BB61/BB64</f>
        <v>2.7067137809187281</v>
      </c>
      <c r="BC70" s="481"/>
      <c r="BD70" s="481">
        <f>BD61/BD64</f>
        <v>2.7067137809187281</v>
      </c>
      <c r="BE70" s="481"/>
      <c r="BF70" s="481">
        <f>BF61/BF64</f>
        <v>2.7137809187279154</v>
      </c>
      <c r="BG70" s="482"/>
      <c r="BH70" s="483">
        <f>BH61/BH64</f>
        <v>2.6925795053003534</v>
      </c>
      <c r="BI70" s="483"/>
      <c r="BJ70" s="484">
        <f>BJ61/BJ64</f>
        <v>2.7279151943462896</v>
      </c>
      <c r="BK70" s="481"/>
      <c r="BL70" s="481">
        <f>BL61/BL64</f>
        <v>2.7667844522968199</v>
      </c>
      <c r="BM70" s="481"/>
      <c r="BN70" s="481">
        <f>BN61/BN64</f>
        <v>2.7243816254416959</v>
      </c>
      <c r="BO70" s="481"/>
      <c r="BP70" s="481">
        <f>BP61/BP64</f>
        <v>2.8197879858657244</v>
      </c>
      <c r="BQ70" s="481"/>
      <c r="BR70" s="481">
        <f>BR61/BR64</f>
        <v>2.9025270758122743</v>
      </c>
      <c r="BS70" s="481"/>
      <c r="BT70" s="481">
        <f>BT61/BT64</f>
        <v>2.9169675090252709</v>
      </c>
      <c r="BU70" s="481"/>
      <c r="BV70" s="481">
        <f>BV61/BV64</f>
        <v>2.9422382671480145</v>
      </c>
      <c r="BW70" s="481"/>
      <c r="BX70" s="481">
        <f>BX61/BX64</f>
        <v>3.0577617328519855</v>
      </c>
      <c r="BY70" s="481"/>
      <c r="BZ70" s="481">
        <f>BZ61/BZ64</f>
        <v>3.046931407942238</v>
      </c>
      <c r="CA70" s="481"/>
      <c r="CB70" s="481">
        <f>CB61/CB64</f>
        <v>3.036101083032491</v>
      </c>
      <c r="CC70" s="481"/>
      <c r="CD70" s="481" t="e">
        <f>CD61/CD64</f>
        <v>#DIV/0!</v>
      </c>
      <c r="CE70" s="481"/>
      <c r="CF70" s="481" t="e">
        <f>CF61/CF64</f>
        <v>#DIV/0!</v>
      </c>
      <c r="CG70" s="481"/>
      <c r="CH70" s="481" t="e">
        <f>CH61/CH64</f>
        <v>#DIV/0!</v>
      </c>
      <c r="CI70" s="481"/>
      <c r="CJ70" s="481" t="e">
        <f>CJ61/CJ64</f>
        <v>#DIV/0!</v>
      </c>
      <c r="CK70" s="481"/>
      <c r="CL70" s="481" t="e">
        <f>CL61/CL64</f>
        <v>#DIV/0!</v>
      </c>
      <c r="CM70" s="481"/>
      <c r="CN70" s="481" t="e">
        <f>CN61/CN64</f>
        <v>#DIV/0!</v>
      </c>
      <c r="CO70" s="481"/>
      <c r="CP70" s="481" t="e">
        <f>CP61/CP64</f>
        <v>#DIV/0!</v>
      </c>
      <c r="CQ70" s="481"/>
      <c r="CR70" s="481" t="e">
        <f>CR61/CR64</f>
        <v>#DIV/0!</v>
      </c>
      <c r="CS70" s="481"/>
      <c r="CT70" s="481" t="e">
        <f>CT61/CT64</f>
        <v>#DIV/0!</v>
      </c>
      <c r="CU70" s="481"/>
      <c r="CV70" s="481" t="e">
        <f>CV61/CV64</f>
        <v>#DIV/0!</v>
      </c>
      <c r="CW70" s="481"/>
      <c r="CX70" s="481" t="e">
        <f>CX61/CX64</f>
        <v>#DIV/0!</v>
      </c>
      <c r="CY70" s="481"/>
      <c r="CZ70" s="481" t="e">
        <f>CZ61/CZ64</f>
        <v>#DIV/0!</v>
      </c>
      <c r="DA70" s="481"/>
      <c r="DB70" s="481" t="e">
        <f>DB61/DB64</f>
        <v>#DIV/0!</v>
      </c>
      <c r="DC70" s="481"/>
      <c r="DD70" s="481" t="e">
        <f>DD61/DD64</f>
        <v>#DIV/0!</v>
      </c>
      <c r="DE70" s="481"/>
      <c r="DF70" s="481" t="e">
        <f>DF61/DF64</f>
        <v>#DIV/0!</v>
      </c>
      <c r="DG70" s="481"/>
      <c r="DH70" s="481" t="e">
        <f>DH61/DH64</f>
        <v>#DIV/0!</v>
      </c>
      <c r="DI70" s="481"/>
      <c r="DJ70" s="481" t="e">
        <f>DJ61/DJ64</f>
        <v>#DIV/0!</v>
      </c>
      <c r="DK70" s="481"/>
      <c r="DL70" s="481" t="e">
        <f>DL61/DL64</f>
        <v>#DIV/0!</v>
      </c>
      <c r="DM70" s="481"/>
      <c r="DN70" s="481" t="e">
        <f>DN61/DN64</f>
        <v>#DIV/0!</v>
      </c>
      <c r="DO70" s="481"/>
      <c r="DP70" s="481" t="e">
        <f>DP61/DP64</f>
        <v>#DIV/0!</v>
      </c>
      <c r="DQ70" s="481"/>
    </row>
    <row r="71" spans="1:121" s="331" customFormat="1" x14ac:dyDescent="0.2">
      <c r="A71" s="358" t="s">
        <v>280</v>
      </c>
      <c r="B71" s="467">
        <v>0.1598</v>
      </c>
      <c r="C71" s="467"/>
      <c r="D71" s="467">
        <v>0.16009999999999999</v>
      </c>
      <c r="E71" s="467"/>
      <c r="F71" s="467">
        <v>3.4200000000000001E-2</v>
      </c>
      <c r="G71" s="467"/>
      <c r="H71" s="467">
        <v>3.6499999999999998E-2</v>
      </c>
      <c r="I71" s="467"/>
      <c r="J71" s="467">
        <v>1.95E-2</v>
      </c>
      <c r="K71" s="467"/>
      <c r="L71" s="467">
        <v>7.8E-2</v>
      </c>
      <c r="M71" s="467"/>
      <c r="N71" s="467">
        <v>2.5100000000000001E-2</v>
      </c>
      <c r="O71" s="467"/>
      <c r="P71" s="467">
        <v>2.3400000000000001E-2</v>
      </c>
      <c r="Q71" s="467"/>
      <c r="R71" s="467">
        <v>8.6E-3</v>
      </c>
      <c r="S71" s="467"/>
      <c r="T71" s="467">
        <v>2.76E-2</v>
      </c>
      <c r="U71" s="467"/>
      <c r="V71" s="467">
        <v>1.4999999999999999E-2</v>
      </c>
      <c r="W71" s="467"/>
      <c r="X71" s="467">
        <v>2.1999999999999999E-2</v>
      </c>
      <c r="Y71" s="467"/>
      <c r="Z71" s="469">
        <v>3.5000000000000003E-2</v>
      </c>
      <c r="AA71" s="469"/>
      <c r="AB71" s="469">
        <v>4.3999999999999997E-2</v>
      </c>
      <c r="AC71" s="469"/>
      <c r="AD71" s="479">
        <v>4.9000000000000002E-2</v>
      </c>
      <c r="AE71" s="469"/>
      <c r="AF71" s="469">
        <v>4.2099999999999999E-2</v>
      </c>
      <c r="AG71" s="469"/>
      <c r="AH71" s="469">
        <v>3.9399999999999998E-2</v>
      </c>
      <c r="AI71" s="469"/>
      <c r="AJ71" s="469">
        <v>3.2000000000000001E-2</v>
      </c>
      <c r="AK71" s="469"/>
      <c r="AL71" s="469">
        <v>2.64E-2</v>
      </c>
      <c r="AM71" s="469"/>
      <c r="AN71" s="469">
        <v>2.58E-2</v>
      </c>
      <c r="AO71" s="469"/>
      <c r="AP71" s="469">
        <v>1.9900000000000001E-2</v>
      </c>
      <c r="AQ71" s="469"/>
      <c r="AR71" s="469">
        <v>2.5000000000000001E-2</v>
      </c>
      <c r="AS71" s="469"/>
      <c r="AT71" s="469">
        <v>2.64E-2</v>
      </c>
      <c r="AU71" s="469"/>
      <c r="AV71" s="469">
        <v>2.3400000000000001E-2</v>
      </c>
      <c r="AW71" s="469"/>
      <c r="AX71" s="469">
        <v>4.3799999999999999E-2</v>
      </c>
      <c r="AY71" s="469"/>
      <c r="AZ71" s="469">
        <v>4.3999999999999997E-2</v>
      </c>
      <c r="BA71" s="469"/>
      <c r="BB71" s="469">
        <v>2.6100000000000002E-2</v>
      </c>
      <c r="BC71" s="469"/>
      <c r="BD71" s="469">
        <v>2.2800000000000001E-2</v>
      </c>
      <c r="BE71" s="469"/>
      <c r="BF71" s="469">
        <v>3.1899999999999998E-2</v>
      </c>
      <c r="BG71" s="477"/>
      <c r="BH71" s="478">
        <v>1.9E-2</v>
      </c>
      <c r="BI71" s="478"/>
      <c r="BJ71" s="479">
        <v>2.9100000000000001E-2</v>
      </c>
      <c r="BK71" s="469"/>
      <c r="BL71" s="469">
        <v>2.23E-2</v>
      </c>
      <c r="BM71" s="469"/>
      <c r="BN71" s="469">
        <v>2.1000000000000001E-2</v>
      </c>
      <c r="BO71" s="469"/>
      <c r="BP71" s="469">
        <v>3.3799999999999997E-2</v>
      </c>
      <c r="BQ71" s="469"/>
      <c r="BR71" s="469">
        <v>3.3000000000000002E-2</v>
      </c>
      <c r="BS71" s="469"/>
      <c r="BT71" s="469">
        <v>2.4799999999999999E-2</v>
      </c>
      <c r="BU71" s="469"/>
      <c r="BV71" s="469">
        <v>3.0700000000000002E-2</v>
      </c>
      <c r="BW71" s="469"/>
      <c r="BX71" s="469">
        <v>3.3099999999999997E-2</v>
      </c>
      <c r="BY71" s="469"/>
      <c r="BZ71" s="469">
        <v>2.7799999999999998E-2</v>
      </c>
      <c r="CA71" s="469"/>
      <c r="CB71" s="469">
        <v>3.15E-2</v>
      </c>
      <c r="CC71" s="469"/>
      <c r="CD71" s="469"/>
      <c r="CE71" s="469"/>
      <c r="CF71" s="469"/>
      <c r="CG71" s="469"/>
      <c r="CH71" s="469"/>
      <c r="CI71" s="469"/>
      <c r="CJ71" s="469"/>
      <c r="CK71" s="469"/>
      <c r="CL71" s="469"/>
      <c r="CM71" s="469"/>
      <c r="CN71" s="469"/>
      <c r="CO71" s="469"/>
      <c r="CP71" s="469"/>
      <c r="CQ71" s="469"/>
      <c r="CR71" s="469"/>
      <c r="CS71" s="469"/>
      <c r="CT71" s="469"/>
      <c r="CU71" s="469"/>
      <c r="CV71" s="469"/>
      <c r="CW71" s="469"/>
      <c r="CX71" s="469"/>
      <c r="CY71" s="469"/>
      <c r="CZ71" s="469"/>
      <c r="DA71" s="469"/>
      <c r="DB71" s="469"/>
      <c r="DC71" s="469"/>
      <c r="DD71" s="469"/>
      <c r="DE71" s="469"/>
      <c r="DF71" s="469"/>
      <c r="DG71" s="469"/>
      <c r="DH71" s="469"/>
      <c r="DI71" s="469"/>
      <c r="DJ71" s="469"/>
      <c r="DK71" s="469"/>
      <c r="DL71" s="469"/>
      <c r="DM71" s="469"/>
      <c r="DN71" s="469"/>
      <c r="DO71" s="469"/>
      <c r="DP71" s="469"/>
      <c r="DQ71" s="469"/>
    </row>
    <row r="72" spans="1:121" s="331" customFormat="1" x14ac:dyDescent="0.2">
      <c r="A72" s="359" t="s">
        <v>281</v>
      </c>
      <c r="B72" s="480">
        <v>0.69420000000000004</v>
      </c>
      <c r="C72" s="480"/>
      <c r="D72" s="480">
        <v>0.69420000000000004</v>
      </c>
      <c r="E72" s="480"/>
      <c r="F72" s="480">
        <v>0.67659999999999998</v>
      </c>
      <c r="G72" s="480"/>
      <c r="H72" s="480">
        <f>H63/H62</f>
        <v>0.83098591549295775</v>
      </c>
      <c r="I72" s="480"/>
      <c r="J72" s="480">
        <f>J63/J62</f>
        <v>0.96296296296296291</v>
      </c>
      <c r="K72" s="480"/>
      <c r="L72" s="480">
        <f>L63/L62</f>
        <v>0.61333333333333329</v>
      </c>
      <c r="M72" s="480"/>
      <c r="N72" s="480">
        <f>N63/N62</f>
        <v>0.43930635838150289</v>
      </c>
      <c r="O72" s="480"/>
      <c r="P72" s="480">
        <f>P63/P62</f>
        <v>0.56081081081081086</v>
      </c>
      <c r="Q72" s="480"/>
      <c r="R72" s="480">
        <f>R63/R62</f>
        <v>0.73809523809523814</v>
      </c>
      <c r="S72" s="480"/>
      <c r="T72" s="480">
        <f>T63/T62</f>
        <v>0.62857142857142856</v>
      </c>
      <c r="U72" s="480"/>
      <c r="V72" s="480">
        <f>V63/V62</f>
        <v>0.66355140186915884</v>
      </c>
      <c r="W72" s="480"/>
      <c r="X72" s="480">
        <f>X63/X62</f>
        <v>0.68932038834951459</v>
      </c>
      <c r="Y72" s="480"/>
      <c r="Z72" s="469">
        <f>Z63/Z62</f>
        <v>0.61184210526315785</v>
      </c>
      <c r="AA72" s="469"/>
      <c r="AB72" s="469">
        <f>AB63/AB62</f>
        <v>0.58389261744966447</v>
      </c>
      <c r="AC72" s="469"/>
      <c r="AD72" s="479">
        <f>AD63/AD62</f>
        <v>0.72262773722627738</v>
      </c>
      <c r="AE72" s="469"/>
      <c r="AF72" s="469">
        <f>AF63/AF62</f>
        <v>0.71969696969696972</v>
      </c>
      <c r="AG72" s="469"/>
      <c r="AH72" s="469">
        <f>AH63/AH62</f>
        <v>0.70270270270270274</v>
      </c>
      <c r="AI72" s="469"/>
      <c r="AJ72" s="469">
        <f>AJ63/AJ62</f>
        <v>0.7</v>
      </c>
      <c r="AK72" s="469"/>
      <c r="AL72" s="469">
        <f>AL63/AL62</f>
        <v>0.71052631578947367</v>
      </c>
      <c r="AM72" s="469"/>
      <c r="AN72" s="469">
        <f>AN63/AN62</f>
        <v>0.76190476190476186</v>
      </c>
      <c r="AO72" s="469"/>
      <c r="AP72" s="469">
        <f>AP63/AP62</f>
        <v>0.73076923076923073</v>
      </c>
      <c r="AQ72" s="469"/>
      <c r="AR72" s="469">
        <f>AR63/AR62</f>
        <v>0.74390243902439024</v>
      </c>
      <c r="AS72" s="469"/>
      <c r="AT72" s="469">
        <f>AT63/AT62</f>
        <v>0.73913043478260865</v>
      </c>
      <c r="AU72" s="469"/>
      <c r="AV72" s="469">
        <f>AV63/AV62</f>
        <v>0.71518987341772156</v>
      </c>
      <c r="AW72" s="469"/>
      <c r="AX72" s="469">
        <f>AX63/AX62</f>
        <v>0.70175438596491224</v>
      </c>
      <c r="AY72" s="469"/>
      <c r="AZ72" s="469">
        <f>AZ63/AZ62</f>
        <v>0.70833333333333337</v>
      </c>
      <c r="BA72" s="469"/>
      <c r="BB72" s="469">
        <f>BB63/BB62</f>
        <v>0.71098265895953761</v>
      </c>
      <c r="BC72" s="469"/>
      <c r="BD72" s="469">
        <f>BD63/BD62</f>
        <v>0.69021739130434778</v>
      </c>
      <c r="BE72" s="469"/>
      <c r="BF72" s="469">
        <f>BF63/BF62</f>
        <v>0.67032967032967028</v>
      </c>
      <c r="BG72" s="477"/>
      <c r="BH72" s="478">
        <f>BH63/BH62</f>
        <v>0.65714285714285714</v>
      </c>
      <c r="BI72" s="478"/>
      <c r="BJ72" s="479">
        <f>BJ63/BJ62</f>
        <v>0.66473988439306353</v>
      </c>
      <c r="BK72" s="469"/>
      <c r="BL72" s="469">
        <f>BL63/BL62</f>
        <v>0.70285714285714285</v>
      </c>
      <c r="BM72" s="469"/>
      <c r="BN72" s="469">
        <f>BN63/BN62</f>
        <v>0.69090909090909092</v>
      </c>
      <c r="BO72" s="469"/>
      <c r="BP72" s="469">
        <f>BP63/BP62</f>
        <v>0.69590643274853803</v>
      </c>
      <c r="BQ72" s="469"/>
      <c r="BR72" s="469">
        <f>BR63/BR62</f>
        <v>0.68484848484848482</v>
      </c>
      <c r="BS72" s="469"/>
      <c r="BT72" s="469">
        <f>BT63/BT62</f>
        <v>0.67251461988304095</v>
      </c>
      <c r="BU72" s="469"/>
      <c r="BV72" s="469">
        <f>BV63/BV62</f>
        <v>0.67630057803468213</v>
      </c>
      <c r="BW72" s="469"/>
      <c r="BX72" s="469">
        <f>BX63/BX62</f>
        <v>0.4107142857142857</v>
      </c>
      <c r="BY72" s="469"/>
      <c r="BZ72" s="469">
        <f>BZ63/BZ62</f>
        <v>0.67901234567901236</v>
      </c>
      <c r="CA72" s="469"/>
      <c r="CB72" s="469">
        <f>CB63/CB62</f>
        <v>0.67836257309941517</v>
      </c>
      <c r="CC72" s="469"/>
      <c r="CD72" s="469" t="e">
        <f>CD63/CD62</f>
        <v>#DIV/0!</v>
      </c>
      <c r="CE72" s="469"/>
      <c r="CF72" s="469" t="e">
        <f>CF63/CF62</f>
        <v>#DIV/0!</v>
      </c>
      <c r="CG72" s="469"/>
      <c r="CH72" s="469" t="e">
        <f>CH63/CH62</f>
        <v>#DIV/0!</v>
      </c>
      <c r="CI72" s="469"/>
      <c r="CJ72" s="469" t="e">
        <f>CJ63/CJ62</f>
        <v>#DIV/0!</v>
      </c>
      <c r="CK72" s="469"/>
      <c r="CL72" s="469" t="e">
        <f>CL63/CL62</f>
        <v>#DIV/0!</v>
      </c>
      <c r="CM72" s="469"/>
      <c r="CN72" s="469" t="e">
        <f>CN63/CN62</f>
        <v>#DIV/0!</v>
      </c>
      <c r="CO72" s="469"/>
      <c r="CP72" s="469" t="e">
        <f>CP63/CP62</f>
        <v>#DIV/0!</v>
      </c>
      <c r="CQ72" s="469"/>
      <c r="CR72" s="469" t="e">
        <f>CR63/CR62</f>
        <v>#DIV/0!</v>
      </c>
      <c r="CS72" s="469"/>
      <c r="CT72" s="469" t="e">
        <f>CT63/CT62</f>
        <v>#DIV/0!</v>
      </c>
      <c r="CU72" s="469"/>
      <c r="CV72" s="469" t="e">
        <f>CV63/CV62</f>
        <v>#DIV/0!</v>
      </c>
      <c r="CW72" s="469"/>
      <c r="CX72" s="469" t="e">
        <f>CX63/CX62</f>
        <v>#DIV/0!</v>
      </c>
      <c r="CY72" s="469"/>
      <c r="CZ72" s="469" t="e">
        <f>CZ63/CZ62</f>
        <v>#DIV/0!</v>
      </c>
      <c r="DA72" s="469"/>
      <c r="DB72" s="469" t="e">
        <f>DB63/DB62</f>
        <v>#DIV/0!</v>
      </c>
      <c r="DC72" s="469"/>
      <c r="DD72" s="469" t="e">
        <f>DD63/DD62</f>
        <v>#DIV/0!</v>
      </c>
      <c r="DE72" s="469"/>
      <c r="DF72" s="469" t="e">
        <f>DF63/DF62</f>
        <v>#DIV/0!</v>
      </c>
      <c r="DG72" s="469"/>
      <c r="DH72" s="469" t="e">
        <f>DH63/DH62</f>
        <v>#DIV/0!</v>
      </c>
      <c r="DI72" s="469"/>
      <c r="DJ72" s="469" t="e">
        <f>DJ63/DJ62</f>
        <v>#DIV/0!</v>
      </c>
      <c r="DK72" s="469"/>
      <c r="DL72" s="469" t="e">
        <f>DL63/DL62</f>
        <v>#DIV/0!</v>
      </c>
      <c r="DM72" s="469"/>
      <c r="DN72" s="469" t="e">
        <f>DN63/DN62</f>
        <v>#DIV/0!</v>
      </c>
      <c r="DO72" s="469"/>
      <c r="DP72" s="469" t="e">
        <f>DP63/DP62</f>
        <v>#DIV/0!</v>
      </c>
      <c r="DQ72" s="469"/>
    </row>
    <row r="73" spans="1:121" ht="5.25" customHeight="1" x14ac:dyDescent="0.2">
      <c r="A73" s="334"/>
      <c r="B73" s="335"/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  <c r="AA73" s="335"/>
      <c r="AB73" s="335"/>
      <c r="AC73" s="335"/>
      <c r="AD73" s="335"/>
      <c r="AE73" s="335"/>
      <c r="AF73" s="335"/>
      <c r="AG73" s="335"/>
      <c r="AH73" s="335"/>
      <c r="AI73" s="335"/>
      <c r="AJ73" s="335"/>
      <c r="AK73" s="335"/>
      <c r="AL73" s="335"/>
      <c r="AM73" s="335"/>
      <c r="AN73" s="335"/>
      <c r="AO73" s="335"/>
      <c r="AP73" s="335"/>
      <c r="AQ73" s="335"/>
      <c r="AR73" s="335"/>
      <c r="AS73" s="335"/>
      <c r="AT73" s="335"/>
      <c r="AU73" s="335"/>
      <c r="AV73" s="335"/>
      <c r="AW73" s="335"/>
      <c r="AX73" s="335"/>
      <c r="AY73" s="335"/>
      <c r="AZ73" s="335"/>
      <c r="BA73" s="335"/>
      <c r="BB73" s="335"/>
      <c r="BC73" s="335"/>
      <c r="BD73" s="335"/>
      <c r="BE73" s="335"/>
      <c r="BF73" s="335"/>
      <c r="BG73" s="335"/>
      <c r="BH73" s="335"/>
      <c r="BI73" s="335"/>
      <c r="BJ73" s="335"/>
      <c r="BK73" s="335"/>
      <c r="BL73" s="335"/>
      <c r="BM73" s="335"/>
      <c r="BN73" s="335"/>
      <c r="BO73" s="335"/>
      <c r="BP73" s="335"/>
      <c r="BQ73" s="335"/>
      <c r="BR73" s="335"/>
      <c r="BS73" s="335"/>
      <c r="BT73" s="335"/>
      <c r="BU73" s="335"/>
      <c r="BV73" s="335"/>
      <c r="BW73" s="335"/>
      <c r="BX73" s="335"/>
      <c r="BY73" s="335"/>
      <c r="BZ73" s="335"/>
      <c r="CA73" s="335"/>
      <c r="CB73" s="335"/>
      <c r="CC73" s="335"/>
      <c r="CD73" s="335"/>
      <c r="CE73" s="335"/>
      <c r="CF73" s="335"/>
      <c r="CG73" s="335"/>
      <c r="CH73" s="335"/>
      <c r="CI73" s="335"/>
      <c r="CJ73" s="335"/>
      <c r="CK73" s="335"/>
      <c r="CL73" s="335"/>
      <c r="CM73" s="335"/>
      <c r="CN73" s="335"/>
      <c r="CO73" s="335"/>
      <c r="CP73" s="335"/>
      <c r="CQ73" s="335"/>
      <c r="CR73" s="335"/>
      <c r="CS73" s="335"/>
      <c r="CT73" s="335"/>
      <c r="CU73" s="335"/>
      <c r="CV73" s="335"/>
      <c r="CW73" s="335"/>
      <c r="CX73" s="335"/>
      <c r="CY73" s="335"/>
      <c r="CZ73" s="335"/>
      <c r="DA73" s="335"/>
      <c r="DB73" s="335"/>
      <c r="DC73" s="335"/>
      <c r="DD73" s="335"/>
      <c r="DE73" s="335"/>
      <c r="DF73" s="335"/>
      <c r="DG73" s="335"/>
      <c r="DH73" s="335"/>
      <c r="DI73" s="335"/>
      <c r="DJ73" s="335"/>
      <c r="DK73" s="335"/>
      <c r="DL73" s="335"/>
      <c r="DM73" s="335"/>
      <c r="DN73" s="335"/>
      <c r="DO73" s="335"/>
      <c r="DP73" s="335"/>
      <c r="DQ73" s="335"/>
    </row>
    <row r="74" spans="1:121" x14ac:dyDescent="0.2">
      <c r="A74" s="360" t="s">
        <v>282</v>
      </c>
      <c r="B74" s="356"/>
      <c r="C74" s="356"/>
      <c r="D74" s="356"/>
      <c r="E74" s="356"/>
      <c r="F74" s="356"/>
      <c r="G74" s="356"/>
      <c r="H74" s="356"/>
      <c r="I74" s="356"/>
      <c r="J74" s="354"/>
      <c r="K74" s="354"/>
      <c r="L74" s="356"/>
      <c r="M74" s="356"/>
      <c r="N74" s="356"/>
      <c r="O74" s="356"/>
      <c r="P74" s="356"/>
      <c r="Q74" s="356"/>
      <c r="R74" s="356"/>
      <c r="S74" s="356"/>
      <c r="T74" s="356"/>
      <c r="U74" s="356"/>
      <c r="V74" s="354"/>
      <c r="W74" s="354"/>
      <c r="X74" s="356"/>
      <c r="Y74" s="356"/>
      <c r="Z74" s="354"/>
      <c r="AA74" s="354"/>
      <c r="AB74" s="354"/>
      <c r="AC74" s="355"/>
      <c r="AD74" s="354"/>
      <c r="AE74" s="354"/>
      <c r="AF74" s="356"/>
      <c r="AG74" s="356"/>
      <c r="AH74" s="354"/>
      <c r="AI74" s="354"/>
      <c r="AJ74" s="356"/>
      <c r="AK74" s="356"/>
      <c r="AL74" s="356"/>
      <c r="AM74" s="356"/>
      <c r="AN74" s="470"/>
      <c r="AO74" s="471"/>
      <c r="AP74" s="356"/>
      <c r="AQ74" s="356"/>
      <c r="AR74" s="354"/>
      <c r="AS74" s="354"/>
      <c r="AT74" s="354"/>
      <c r="AU74" s="354"/>
      <c r="AV74" s="356"/>
      <c r="AW74" s="357"/>
      <c r="AX74" s="356"/>
      <c r="AY74" s="357"/>
      <c r="AZ74" s="356"/>
      <c r="BA74" s="357"/>
      <c r="BB74" s="354"/>
      <c r="BC74" s="355"/>
      <c r="BD74" s="354"/>
      <c r="BE74" s="355"/>
      <c r="BF74" s="354"/>
      <c r="BG74" s="355"/>
      <c r="BH74" s="354"/>
      <c r="BI74" s="355"/>
      <c r="BJ74" s="354"/>
      <c r="BK74" s="355"/>
      <c r="BL74" s="354"/>
      <c r="BM74" s="355"/>
      <c r="BN74" s="354"/>
      <c r="BO74" s="355"/>
      <c r="BP74" s="354"/>
      <c r="BQ74" s="355"/>
      <c r="BR74" s="354"/>
      <c r="BS74" s="355"/>
      <c r="BT74" s="354"/>
      <c r="BU74" s="355"/>
      <c r="BV74" s="354"/>
      <c r="BW74" s="355"/>
      <c r="BX74" s="354"/>
      <c r="BY74" s="355"/>
      <c r="BZ74" s="354"/>
      <c r="CA74" s="355"/>
      <c r="CB74" s="354"/>
      <c r="CC74" s="355"/>
      <c r="CD74" s="354"/>
      <c r="CE74" s="355"/>
      <c r="CF74" s="354"/>
      <c r="CG74" s="355"/>
      <c r="CH74" s="354"/>
      <c r="CI74" s="355"/>
      <c r="CJ74" s="354"/>
      <c r="CK74" s="355"/>
      <c r="CL74" s="354"/>
      <c r="CM74" s="355"/>
      <c r="CN74" s="354"/>
      <c r="CO74" s="355"/>
      <c r="CP74" s="354"/>
      <c r="CQ74" s="355"/>
      <c r="CR74" s="354"/>
      <c r="CS74" s="355"/>
      <c r="CT74" s="354"/>
      <c r="CU74" s="355"/>
      <c r="CV74" s="354"/>
      <c r="CW74" s="355"/>
      <c r="CX74" s="354"/>
      <c r="CY74" s="355"/>
      <c r="CZ74" s="354"/>
      <c r="DA74" s="355"/>
      <c r="DB74" s="354"/>
      <c r="DC74" s="355"/>
      <c r="DD74" s="354"/>
      <c r="DE74" s="355"/>
      <c r="DF74" s="354"/>
      <c r="DG74" s="355"/>
      <c r="DH74" s="354"/>
      <c r="DI74" s="355"/>
      <c r="DJ74" s="354"/>
      <c r="DK74" s="355"/>
      <c r="DL74" s="354"/>
      <c r="DM74" s="355"/>
      <c r="DN74" s="354"/>
      <c r="DO74" s="355"/>
      <c r="DP74" s="354"/>
      <c r="DQ74" s="355"/>
    </row>
    <row r="75" spans="1:121" x14ac:dyDescent="0.2">
      <c r="A75" s="361" t="s">
        <v>171</v>
      </c>
      <c r="B75" s="472">
        <f>$B$10</f>
        <v>44562</v>
      </c>
      <c r="C75" s="473"/>
      <c r="D75" s="472" t="e">
        <f ca="1">$D$10</f>
        <v>#NAME?</v>
      </c>
      <c r="E75" s="473"/>
      <c r="F75" s="472" t="e">
        <f ca="1">$F$10</f>
        <v>#NAME?</v>
      </c>
      <c r="G75" s="473"/>
      <c r="H75" s="472" t="e">
        <f ca="1">$H$10</f>
        <v>#NAME?</v>
      </c>
      <c r="I75" s="473"/>
      <c r="J75" s="472" t="e">
        <f ca="1">$J$10</f>
        <v>#NAME?</v>
      </c>
      <c r="K75" s="473"/>
      <c r="L75" s="472" t="e">
        <f ca="1">$L$10</f>
        <v>#NAME?</v>
      </c>
      <c r="M75" s="473"/>
      <c r="N75" s="472" t="e">
        <f ca="1">$N$10</f>
        <v>#NAME?</v>
      </c>
      <c r="O75" s="473"/>
      <c r="P75" s="472" t="e">
        <f ca="1">$P$10</f>
        <v>#NAME?</v>
      </c>
      <c r="Q75" s="473"/>
      <c r="R75" s="472" t="e">
        <f ca="1">$R$10</f>
        <v>#NAME?</v>
      </c>
      <c r="S75" s="473"/>
      <c r="T75" s="472" t="e">
        <f ca="1">$T$10</f>
        <v>#NAME?</v>
      </c>
      <c r="U75" s="473"/>
      <c r="V75" s="472" t="e">
        <f ca="1">$V$10</f>
        <v>#NAME?</v>
      </c>
      <c r="W75" s="473"/>
      <c r="X75" s="472" t="e">
        <f ca="1">X10</f>
        <v>#NAME?</v>
      </c>
      <c r="Y75" s="473"/>
      <c r="Z75" s="435" t="e">
        <f ca="1">Z10</f>
        <v>#NAME?</v>
      </c>
      <c r="AA75" s="436"/>
      <c r="AB75" s="435" t="e">
        <f ca="1">AB10</f>
        <v>#NAME?</v>
      </c>
      <c r="AC75" s="436"/>
      <c r="AD75" s="474" t="e">
        <f ca="1">AD10</f>
        <v>#NAME?</v>
      </c>
      <c r="AE75" s="436"/>
      <c r="AF75" s="435" t="e">
        <f ca="1">AF10</f>
        <v>#NAME?</v>
      </c>
      <c r="AG75" s="436"/>
      <c r="AH75" s="435" t="e">
        <f ca="1">AH10</f>
        <v>#NAME?</v>
      </c>
      <c r="AI75" s="436"/>
      <c r="AJ75" s="435" t="e">
        <f ca="1">AJ10</f>
        <v>#NAME?</v>
      </c>
      <c r="AK75" s="436"/>
      <c r="AL75" s="435" t="e">
        <f ca="1">AL10</f>
        <v>#NAME?</v>
      </c>
      <c r="AM75" s="475"/>
      <c r="AN75" s="476" t="e">
        <f ca="1">AN10</f>
        <v>#NAME?</v>
      </c>
      <c r="AO75" s="443"/>
      <c r="AP75" s="474" t="e">
        <f ca="1">AP10</f>
        <v>#NAME?</v>
      </c>
      <c r="AQ75" s="436"/>
      <c r="AR75" s="435" t="e">
        <f ca="1">AR10</f>
        <v>#NAME?</v>
      </c>
      <c r="AS75" s="436"/>
      <c r="AT75" s="435" t="e">
        <f ca="1">AT10</f>
        <v>#NAME?</v>
      </c>
      <c r="AU75" s="436"/>
      <c r="AV75" s="435" t="e">
        <f ca="1">AV10</f>
        <v>#NAME?</v>
      </c>
      <c r="AW75" s="436"/>
      <c r="AX75" s="435" t="e">
        <f ca="1">AX10</f>
        <v>#NAME?</v>
      </c>
      <c r="AY75" s="436"/>
      <c r="AZ75" s="435" t="e">
        <f ca="1">AZ10</f>
        <v>#NAME?</v>
      </c>
      <c r="BA75" s="436"/>
      <c r="BB75" s="435" t="e">
        <f ca="1">BB10</f>
        <v>#NAME?</v>
      </c>
      <c r="BC75" s="436"/>
      <c r="BD75" s="435" t="e">
        <f ca="1">BD10</f>
        <v>#NAME?</v>
      </c>
      <c r="BE75" s="436"/>
      <c r="BF75" s="435" t="e">
        <f ca="1">BF10</f>
        <v>#NAME?</v>
      </c>
      <c r="BG75" s="436"/>
      <c r="BH75" s="435" t="e">
        <f ca="1">BH10</f>
        <v>#NAME?</v>
      </c>
      <c r="BI75" s="436"/>
      <c r="BJ75" s="435" t="e">
        <f ca="1">BJ10</f>
        <v>#NAME?</v>
      </c>
      <c r="BK75" s="436"/>
      <c r="BL75" s="435" t="e">
        <f ca="1">BL10</f>
        <v>#NAME?</v>
      </c>
      <c r="BM75" s="436"/>
      <c r="BN75" s="435" t="e">
        <f ca="1">BN10</f>
        <v>#NAME?</v>
      </c>
      <c r="BO75" s="436"/>
      <c r="BP75" s="435" t="e">
        <f ca="1">BP10</f>
        <v>#NAME?</v>
      </c>
      <c r="BQ75" s="436"/>
      <c r="BR75" s="435" t="e">
        <f ca="1">BR10</f>
        <v>#NAME?</v>
      </c>
      <c r="BS75" s="436"/>
      <c r="BT75" s="435" t="e">
        <f ca="1">BT10</f>
        <v>#NAME?</v>
      </c>
      <c r="BU75" s="436"/>
      <c r="BV75" s="435" t="e">
        <f ca="1">BV10</f>
        <v>#NAME?</v>
      </c>
      <c r="BW75" s="436"/>
      <c r="BX75" s="435" t="e">
        <f ca="1">BX10</f>
        <v>#NAME?</v>
      </c>
      <c r="BY75" s="436"/>
      <c r="BZ75" s="435" t="e">
        <f ca="1">BZ10</f>
        <v>#NAME?</v>
      </c>
      <c r="CA75" s="436"/>
      <c r="CB75" s="435" t="e">
        <f ca="1">CB10</f>
        <v>#NAME?</v>
      </c>
      <c r="CC75" s="436"/>
      <c r="CD75" s="435" t="e">
        <f ca="1">CD10</f>
        <v>#NAME?</v>
      </c>
      <c r="CE75" s="436"/>
      <c r="CF75" s="435" t="e">
        <f ca="1">CF10</f>
        <v>#NAME?</v>
      </c>
      <c r="CG75" s="436"/>
      <c r="CH75" s="435" t="e">
        <f ca="1">CH10</f>
        <v>#NAME?</v>
      </c>
      <c r="CI75" s="436"/>
      <c r="CJ75" s="435" t="e">
        <f ca="1">CJ10</f>
        <v>#NAME?</v>
      </c>
      <c r="CK75" s="436"/>
      <c r="CL75" s="435" t="e">
        <f ca="1">CL10</f>
        <v>#NAME?</v>
      </c>
      <c r="CM75" s="436"/>
      <c r="CN75" s="435" t="e">
        <f ca="1">CN10</f>
        <v>#NAME?</v>
      </c>
      <c r="CO75" s="436"/>
      <c r="CP75" s="435" t="e">
        <f ca="1">CP10</f>
        <v>#NAME?</v>
      </c>
      <c r="CQ75" s="436"/>
      <c r="CR75" s="435" t="e">
        <f ca="1">CR10</f>
        <v>#NAME?</v>
      </c>
      <c r="CS75" s="436"/>
      <c r="CT75" s="435" t="e">
        <f ca="1">CT10</f>
        <v>#NAME?</v>
      </c>
      <c r="CU75" s="436"/>
      <c r="CV75" s="435" t="e">
        <f ca="1">CV10</f>
        <v>#NAME?</v>
      </c>
      <c r="CW75" s="436"/>
      <c r="CX75" s="435" t="e">
        <f ca="1">CX10</f>
        <v>#NAME?</v>
      </c>
      <c r="CY75" s="436"/>
      <c r="CZ75" s="435" t="e">
        <f ca="1">CZ10</f>
        <v>#NAME?</v>
      </c>
      <c r="DA75" s="436"/>
      <c r="DB75" s="435" t="e">
        <f ca="1">DB10</f>
        <v>#NAME?</v>
      </c>
      <c r="DC75" s="436"/>
      <c r="DD75" s="435" t="e">
        <f ca="1">DD10</f>
        <v>#NAME?</v>
      </c>
      <c r="DE75" s="436"/>
      <c r="DF75" s="435" t="e">
        <f ca="1">DF10</f>
        <v>#NAME?</v>
      </c>
      <c r="DG75" s="436"/>
      <c r="DH75" s="435" t="e">
        <f ca="1">DH10</f>
        <v>#NAME?</v>
      </c>
      <c r="DI75" s="436"/>
      <c r="DJ75" s="435" t="e">
        <f ca="1">DJ10</f>
        <v>#NAME?</v>
      </c>
      <c r="DK75" s="436"/>
      <c r="DL75" s="435" t="e">
        <f ca="1">DL10</f>
        <v>#NAME?</v>
      </c>
      <c r="DM75" s="436"/>
      <c r="DN75" s="435" t="e">
        <f ca="1">DN10</f>
        <v>#NAME?</v>
      </c>
      <c r="DO75" s="436"/>
      <c r="DP75" s="435" t="e">
        <f ca="1">DP10</f>
        <v>#NAME?</v>
      </c>
      <c r="DQ75" s="436"/>
    </row>
    <row r="76" spans="1:121" s="331" customFormat="1" x14ac:dyDescent="0.2">
      <c r="A76" s="329" t="s">
        <v>283</v>
      </c>
      <c r="B76" s="467">
        <f>((B77+B78)-(B80+B82))/(B77+B78)</f>
        <v>0.33497757847533632</v>
      </c>
      <c r="C76" s="467"/>
      <c r="D76" s="467">
        <f>((D77+D78)-(D80+D82))/(D77+D78)</f>
        <v>0.15443548387096775</v>
      </c>
      <c r="E76" s="467"/>
      <c r="F76" s="467">
        <f>((F77+F78)-(F80+F82))/(F77+F78)</f>
        <v>2.2407628128724672E-2</v>
      </c>
      <c r="G76" s="467"/>
      <c r="H76" s="464">
        <f>((H77+H78)-(H80+H82))/(H77+H78)</f>
        <v>0.11575342465753424</v>
      </c>
      <c r="I76" s="464"/>
      <c r="J76" s="464">
        <f>((J77+J78)-(J80+J82))/(J77+J78)</f>
        <v>9.9893162393162399E-2</v>
      </c>
      <c r="K76" s="464"/>
      <c r="L76" s="464">
        <f>((L77+L78)-(L80+L82))/(L77+L78)</f>
        <v>4.2759407069555305E-2</v>
      </c>
      <c r="M76" s="464"/>
      <c r="N76" s="464">
        <f>((N77+N78)-(N80+N82))/(N77+N78)</f>
        <v>9.7383720930232565E-2</v>
      </c>
      <c r="O76" s="464"/>
      <c r="P76" s="464">
        <f>((P77+P78)-(P80+P82))/(P77+P78)</f>
        <v>0.14702599266464678</v>
      </c>
      <c r="Q76" s="464"/>
      <c r="R76" s="464">
        <f>((R77+R78)-(R80+R82))/(R77+R78)</f>
        <v>0.15926686680360247</v>
      </c>
      <c r="S76" s="464"/>
      <c r="T76" s="464">
        <f>((T77+T78)-(T80+T82))/(T77+T78)</f>
        <v>4.9615975422427037E-2</v>
      </c>
      <c r="U76" s="464"/>
      <c r="V76" s="464">
        <f>((V77+V78)-(V80+V82))/(V77+V78)</f>
        <v>2.8887000849617671E-2</v>
      </c>
      <c r="W76" s="464"/>
      <c r="X76" s="464">
        <f>((X77+X78)-(X80+X82))/(X77+X78)</f>
        <v>2.6637627743340594E-2</v>
      </c>
      <c r="Y76" s="464"/>
      <c r="Z76" s="456">
        <f>((Z77+Z78)-(Z80+Z82))/(Z77+Z78)</f>
        <v>5.9602649006622521E-3</v>
      </c>
      <c r="AA76" s="456"/>
      <c r="AB76" s="456">
        <f>((AB77+AB78)-(AB80+AB82))/(AB77+AB78)</f>
        <v>9.5155709342560554E-3</v>
      </c>
      <c r="AC76" s="456"/>
      <c r="AD76" s="465">
        <f>((AD77+AD78)-(AD80+AD82))/(AD77+AD78)</f>
        <v>0.10163847076062342</v>
      </c>
      <c r="AE76" s="456"/>
      <c r="AF76" s="456">
        <f>((AF77+AF78)-(AF80+AF82))/(AF77+AF78)</f>
        <v>0.13815214223258526</v>
      </c>
      <c r="AG76" s="456"/>
      <c r="AH76" s="456">
        <f>((AH77+AH78)-(AH80+AH82))/(AH77+AH78)</f>
        <v>8.8985349972870317E-2</v>
      </c>
      <c r="AI76" s="456"/>
      <c r="AJ76" s="456">
        <f>((AJ77+AJ78)-(AJ80+AJ82))/(AJ77+AJ78)</f>
        <v>0.14168483138863958</v>
      </c>
      <c r="AK76" s="456"/>
      <c r="AL76" s="456">
        <f>((AL77+AL78)-(AL80+AL82))/(AL77+AL78)</f>
        <v>0.15517900369473819</v>
      </c>
      <c r="AM76" s="456"/>
      <c r="AN76" s="468">
        <f>((AN77+AN78)-(AN80+AN82))/(AN77+AN78)</f>
        <v>4.8513878653893394E-2</v>
      </c>
      <c r="AO76" s="468"/>
      <c r="AP76" s="456">
        <f>((AP77+AP78)-(AP80+AP82))/(AP77+AP78)</f>
        <v>8.2264665757162347E-2</v>
      </c>
      <c r="AQ76" s="456"/>
      <c r="AR76" s="456">
        <f>((AR77+AR78)-(AR80+AR82))/(AR77+AR78)</f>
        <v>2.0215483727646338E-2</v>
      </c>
      <c r="AS76" s="456"/>
      <c r="AT76" s="456">
        <f>((AT77+AT78)-(AT80+AT82))/(AT77+AT78)</f>
        <v>0.14648655347626718</v>
      </c>
      <c r="AU76" s="456"/>
      <c r="AV76" s="456">
        <f>((AV77+AV78)-(AV80+AV82))/(AV77+AV78)</f>
        <v>5.4517334708080942E-2</v>
      </c>
      <c r="AW76" s="456"/>
      <c r="AX76" s="456">
        <f>((AX77+AX78)-(AX80+AX82))/(AX77+AX78)</f>
        <v>6.9138906348208675E-3</v>
      </c>
      <c r="AY76" s="456"/>
      <c r="AZ76" s="456">
        <f>((AZ77+AZ78)-(AZ80+AZ82))/(AZ77+AZ78)</f>
        <v>9.9009900990099011E-3</v>
      </c>
      <c r="BA76" s="456"/>
      <c r="BB76" s="456">
        <f>((BB77+BB78)-(BB80+BB82))/(BB77+BB78)</f>
        <v>3.8739669421487604E-3</v>
      </c>
      <c r="BC76" s="456"/>
      <c r="BD76" s="456">
        <f>((BD77+BD78)-(BD80+BD82))/(BD77+BD78)</f>
        <v>4.5569620253164559E-3</v>
      </c>
      <c r="BE76" s="456"/>
      <c r="BF76" s="456">
        <f>((BF77+BF78)-(BF80+BF82))/(BF77+BF78)</f>
        <v>7.5471698113207548E-3</v>
      </c>
      <c r="BG76" s="456"/>
      <c r="BH76" s="456">
        <f>((BH77+BH78)-(BH80+BH82))/(BH77+BH78)</f>
        <v>3.1576130586031578E-2</v>
      </c>
      <c r="BI76" s="456"/>
      <c r="BJ76" s="456">
        <f>((BJ77+BJ78)-(BJ80+BJ82))/(BJ77+BJ78)</f>
        <v>3.7674243375612204E-2</v>
      </c>
      <c r="BK76" s="456"/>
      <c r="BL76" s="456">
        <f>((BL77+BL78)-(BL80+BL82))/(BL77+BL78)</f>
        <v>2.9726077877410637E-2</v>
      </c>
      <c r="BM76" s="456"/>
      <c r="BN76" s="456">
        <f>((BN77+BN78)-(BN80+BN82))/(BN77+BN78)</f>
        <v>4.3035107587768968E-2</v>
      </c>
      <c r="BO76" s="456"/>
      <c r="BP76" s="456">
        <f>((BP77+BP78)-(BP80+BP82))/(BP77+BP78)</f>
        <v>6.4049133581925863E-2</v>
      </c>
      <c r="BQ76" s="456"/>
      <c r="BR76" s="456">
        <f>((BR77+BR78)-(BR80+BR82))/(BR77+BR78)</f>
        <v>0.11539349180706208</v>
      </c>
      <c r="BS76" s="456"/>
      <c r="BT76" s="456">
        <f>((BT77+BT78)-(BT80+BT82))/(BT77+BT78)</f>
        <v>0.2193134358765407</v>
      </c>
      <c r="BU76" s="456"/>
      <c r="BV76" s="456">
        <f>((BV77+BV78)-(BV80+BV82))/(BV77+BV78)</f>
        <v>0.24690770694576594</v>
      </c>
      <c r="BW76" s="456"/>
      <c r="BX76" s="456">
        <f>((BX77+BX78)-(BX80+BX82))/(BX77+BX78)</f>
        <v>0.25929377653515584</v>
      </c>
      <c r="BY76" s="456"/>
      <c r="BZ76" s="456">
        <f>((BZ77+BZ78)-(BZ80+BZ82))/(BZ77+BZ78)</f>
        <v>0.27409577692463122</v>
      </c>
      <c r="CA76" s="456"/>
      <c r="CB76" s="456">
        <f>((CB77+CB78)-(CB80+CB82))/(CB77+CB78)</f>
        <v>0.23847591362126247</v>
      </c>
      <c r="CC76" s="456"/>
      <c r="CD76" s="456" t="e">
        <f>((CD77+CD78)-(CD80+CD82))/(CD77+CD78)</f>
        <v>#DIV/0!</v>
      </c>
      <c r="CE76" s="456"/>
      <c r="CF76" s="456" t="e">
        <f>((CF77+CF78)-(CF80+CF82))/(CF77+CF78)</f>
        <v>#DIV/0!</v>
      </c>
      <c r="CG76" s="456"/>
      <c r="CH76" s="456" t="e">
        <f>((CH77+CH78)-(CH80+CH82))/(CH77+CH78)</f>
        <v>#DIV/0!</v>
      </c>
      <c r="CI76" s="456"/>
      <c r="CJ76" s="456" t="e">
        <f>((CJ77+CJ78)-(CJ80+CJ82))/(CJ77+CJ78)</f>
        <v>#DIV/0!</v>
      </c>
      <c r="CK76" s="456"/>
      <c r="CL76" s="456" t="e">
        <f>((CL77+CL78)-(CL80+CL82))/(CL77+CL78)</f>
        <v>#DIV/0!</v>
      </c>
      <c r="CM76" s="456"/>
      <c r="CN76" s="456" t="e">
        <f>((CN77+CN78)-(CN80+CN82))/(CN77+CN78)</f>
        <v>#DIV/0!</v>
      </c>
      <c r="CO76" s="456"/>
      <c r="CP76" s="456" t="e">
        <f>((CP77+CP78)-(CP80+CP82))/(CP77+CP78)</f>
        <v>#DIV/0!</v>
      </c>
      <c r="CQ76" s="456"/>
      <c r="CR76" s="456" t="e">
        <f>((CR77+CR78)-(CR80+CR82))/(CR77+CR78)</f>
        <v>#DIV/0!</v>
      </c>
      <c r="CS76" s="456"/>
      <c r="CT76" s="456" t="e">
        <f>((CT77+CT78)-(CT80+CT82))/(CT77+CT78)</f>
        <v>#DIV/0!</v>
      </c>
      <c r="CU76" s="456"/>
      <c r="CV76" s="456" t="e">
        <f>((CV77+CV78)-(CV80+CV82))/(CV77+CV78)</f>
        <v>#DIV/0!</v>
      </c>
      <c r="CW76" s="456"/>
      <c r="CX76" s="456" t="e">
        <f>((CX77+CX78)-(CX80+CX82))/(CX77+CX78)</f>
        <v>#DIV/0!</v>
      </c>
      <c r="CY76" s="456"/>
      <c r="CZ76" s="456" t="e">
        <f>((CZ77+CZ78)-(CZ80+CZ82))/(CZ77+CZ78)</f>
        <v>#DIV/0!</v>
      </c>
      <c r="DA76" s="456"/>
      <c r="DB76" s="456" t="e">
        <f>((DB77+DB78)-(DB80+DB82))/(DB77+DB78)</f>
        <v>#DIV/0!</v>
      </c>
      <c r="DC76" s="456"/>
      <c r="DD76" s="456" t="e">
        <f>((DD77+DD78)-(DD80+DD82))/(DD77+DD78)</f>
        <v>#DIV/0!</v>
      </c>
      <c r="DE76" s="456"/>
      <c r="DF76" s="456" t="e">
        <f>((DF77+DF78)-(DF80+DF82))/(DF77+DF78)</f>
        <v>#DIV/0!</v>
      </c>
      <c r="DG76" s="456"/>
      <c r="DH76" s="456" t="e">
        <f>((DH77+DH78)-(DH80+DH82))/(DH77+DH78)</f>
        <v>#DIV/0!</v>
      </c>
      <c r="DI76" s="456"/>
      <c r="DJ76" s="456" t="e">
        <f>((DJ77+DJ78)-(DJ80+DJ82))/(DJ77+DJ78)</f>
        <v>#DIV/0!</v>
      </c>
      <c r="DK76" s="456"/>
      <c r="DL76" s="456" t="e">
        <f>((DL77+DL78)-(DL80+DL82))/(DL77+DL78)</f>
        <v>#DIV/0!</v>
      </c>
      <c r="DM76" s="456"/>
      <c r="DN76" s="456" t="e">
        <f>((DN77+DN78)-(DN80+DN82))/(DN77+DN78)</f>
        <v>#DIV/0!</v>
      </c>
      <c r="DO76" s="456"/>
      <c r="DP76" s="456" t="e">
        <f>((DP77+DP78)-(DP80+DP82))/(DP77+DP78)</f>
        <v>#DIV/0!</v>
      </c>
      <c r="DQ76" s="456"/>
    </row>
    <row r="77" spans="1:121" s="363" customFormat="1" ht="12.75" customHeight="1" x14ac:dyDescent="0.2">
      <c r="A77" s="362" t="s">
        <v>284</v>
      </c>
      <c r="B77" s="453">
        <v>2460</v>
      </c>
      <c r="C77" s="453"/>
      <c r="D77" s="453">
        <v>2960</v>
      </c>
      <c r="E77" s="453"/>
      <c r="F77" s="453">
        <v>2195</v>
      </c>
      <c r="G77" s="453"/>
      <c r="H77" s="453">
        <v>2280</v>
      </c>
      <c r="I77" s="453"/>
      <c r="J77" s="453">
        <v>2620</v>
      </c>
      <c r="K77" s="453"/>
      <c r="L77" s="453">
        <v>2395</v>
      </c>
      <c r="M77" s="453"/>
      <c r="N77" s="453">
        <v>2832</v>
      </c>
      <c r="O77" s="453"/>
      <c r="P77" s="453">
        <v>3541</v>
      </c>
      <c r="Q77" s="453"/>
      <c r="R77" s="453">
        <v>3409</v>
      </c>
      <c r="S77" s="453"/>
      <c r="T77" s="453">
        <v>3240</v>
      </c>
      <c r="U77" s="453"/>
      <c r="V77" s="453">
        <v>2965</v>
      </c>
      <c r="W77" s="453"/>
      <c r="X77" s="441">
        <v>3049</v>
      </c>
      <c r="Y77" s="454"/>
      <c r="Z77" s="441">
        <v>3140</v>
      </c>
      <c r="AA77" s="442"/>
      <c r="AB77" s="450">
        <v>2880</v>
      </c>
      <c r="AC77" s="450"/>
      <c r="AD77" s="441">
        <v>3307</v>
      </c>
      <c r="AE77" s="442"/>
      <c r="AF77" s="441">
        <v>2662</v>
      </c>
      <c r="AG77" s="442"/>
      <c r="AH77" s="441">
        <v>3172</v>
      </c>
      <c r="AI77" s="442"/>
      <c r="AJ77" s="450">
        <v>3599</v>
      </c>
      <c r="AK77" s="450"/>
      <c r="AL77" s="441">
        <v>3649</v>
      </c>
      <c r="AM77" s="442"/>
      <c r="AN77" s="441">
        <v>3942</v>
      </c>
      <c r="AO77" s="442"/>
      <c r="AP77" s="441">
        <v>3130</v>
      </c>
      <c r="AQ77" s="442"/>
      <c r="AR77" s="441">
        <v>4003</v>
      </c>
      <c r="AS77" s="442"/>
      <c r="AT77" s="441">
        <v>3869</v>
      </c>
      <c r="AU77" s="442"/>
      <c r="AV77" s="441">
        <v>3559</v>
      </c>
      <c r="AW77" s="442"/>
      <c r="AX77" s="441">
        <v>3755</v>
      </c>
      <c r="AY77" s="442"/>
      <c r="AZ77" s="441">
        <v>3577</v>
      </c>
      <c r="BA77" s="442"/>
      <c r="BB77" s="441">
        <v>3544</v>
      </c>
      <c r="BC77" s="442"/>
      <c r="BD77" s="441">
        <v>3700</v>
      </c>
      <c r="BE77" s="442"/>
      <c r="BF77" s="441">
        <v>3750</v>
      </c>
      <c r="BG77" s="442"/>
      <c r="BH77" s="441">
        <v>3474</v>
      </c>
      <c r="BI77" s="442"/>
      <c r="BJ77" s="441">
        <v>3963</v>
      </c>
      <c r="BK77" s="442"/>
      <c r="BL77" s="441">
        <v>3941</v>
      </c>
      <c r="BM77" s="442"/>
      <c r="BN77" s="441">
        <v>3747</v>
      </c>
      <c r="BO77" s="442"/>
      <c r="BP77" s="441">
        <v>4118</v>
      </c>
      <c r="BQ77" s="442"/>
      <c r="BR77" s="441">
        <v>4466</v>
      </c>
      <c r="BS77" s="442"/>
      <c r="BT77" s="441">
        <v>4777</v>
      </c>
      <c r="BU77" s="444"/>
      <c r="BV77" s="441">
        <v>5217</v>
      </c>
      <c r="BW77" s="444"/>
      <c r="BX77" s="441">
        <v>4693</v>
      </c>
      <c r="BY77" s="444"/>
      <c r="BZ77" s="441">
        <v>4703</v>
      </c>
      <c r="CA77" s="444"/>
      <c r="CB77" s="441">
        <v>4606</v>
      </c>
      <c r="CC77" s="444"/>
      <c r="CD77" s="441"/>
      <c r="CE77" s="442"/>
      <c r="CF77" s="441"/>
      <c r="CG77" s="442"/>
      <c r="CH77" s="441"/>
      <c r="CI77" s="442"/>
      <c r="CJ77" s="441"/>
      <c r="CK77" s="442"/>
      <c r="CL77" s="441"/>
      <c r="CM77" s="442"/>
      <c r="CN77" s="441"/>
      <c r="CO77" s="442"/>
      <c r="CP77" s="441"/>
      <c r="CQ77" s="442"/>
      <c r="CR77" s="441"/>
      <c r="CS77" s="442"/>
      <c r="CT77" s="441"/>
      <c r="CU77" s="442"/>
      <c r="CV77" s="441"/>
      <c r="CW77" s="442"/>
      <c r="CX77" s="441"/>
      <c r="CY77" s="442"/>
      <c r="CZ77" s="441"/>
      <c r="DA77" s="442"/>
      <c r="DB77" s="441"/>
      <c r="DC77" s="442"/>
      <c r="DD77" s="441"/>
      <c r="DE77" s="442"/>
      <c r="DF77" s="441"/>
      <c r="DG77" s="442"/>
      <c r="DH77" s="441"/>
      <c r="DI77" s="442"/>
      <c r="DJ77" s="441"/>
      <c r="DK77" s="442"/>
      <c r="DL77" s="441"/>
      <c r="DM77" s="442"/>
      <c r="DN77" s="441"/>
      <c r="DO77" s="442"/>
      <c r="DP77" s="441"/>
      <c r="DQ77" s="442"/>
    </row>
    <row r="78" spans="1:121" s="363" customFormat="1" x14ac:dyDescent="0.2">
      <c r="A78" s="362" t="s">
        <v>285</v>
      </c>
      <c r="B78" s="453">
        <v>2000</v>
      </c>
      <c r="C78" s="453"/>
      <c r="D78" s="453">
        <v>2000</v>
      </c>
      <c r="E78" s="453"/>
      <c r="F78" s="453">
        <v>2000</v>
      </c>
      <c r="G78" s="453"/>
      <c r="H78" s="453">
        <v>2100</v>
      </c>
      <c r="I78" s="453"/>
      <c r="J78" s="453">
        <v>2996</v>
      </c>
      <c r="K78" s="453"/>
      <c r="L78" s="453">
        <v>2867</v>
      </c>
      <c r="M78" s="453"/>
      <c r="N78" s="453">
        <v>2672</v>
      </c>
      <c r="O78" s="453"/>
      <c r="P78" s="453">
        <v>2730</v>
      </c>
      <c r="Q78" s="453"/>
      <c r="R78" s="453">
        <v>2920</v>
      </c>
      <c r="S78" s="453"/>
      <c r="T78" s="453">
        <v>3270</v>
      </c>
      <c r="U78" s="453"/>
      <c r="V78" s="453">
        <v>2920</v>
      </c>
      <c r="W78" s="453"/>
      <c r="X78" s="441">
        <v>2920</v>
      </c>
      <c r="Y78" s="454"/>
      <c r="Z78" s="441">
        <v>2900</v>
      </c>
      <c r="AA78" s="442"/>
      <c r="AB78" s="450">
        <v>2900</v>
      </c>
      <c r="AC78" s="450"/>
      <c r="AD78" s="441">
        <v>4200</v>
      </c>
      <c r="AE78" s="442"/>
      <c r="AF78" s="441">
        <v>4200</v>
      </c>
      <c r="AG78" s="442"/>
      <c r="AH78" s="441">
        <v>4200</v>
      </c>
      <c r="AI78" s="442"/>
      <c r="AJ78" s="450">
        <v>4200</v>
      </c>
      <c r="AK78" s="450"/>
      <c r="AL78" s="441">
        <v>4200</v>
      </c>
      <c r="AM78" s="442"/>
      <c r="AN78" s="441">
        <v>4200</v>
      </c>
      <c r="AO78" s="442"/>
      <c r="AP78" s="441">
        <v>4200</v>
      </c>
      <c r="AQ78" s="442"/>
      <c r="AR78" s="441">
        <v>5000</v>
      </c>
      <c r="AS78" s="442"/>
      <c r="AT78" s="441">
        <v>4200</v>
      </c>
      <c r="AU78" s="442"/>
      <c r="AV78" s="441">
        <v>4200</v>
      </c>
      <c r="AW78" s="442"/>
      <c r="AX78" s="441">
        <v>4200</v>
      </c>
      <c r="AY78" s="442"/>
      <c r="AZ78" s="441">
        <v>4200</v>
      </c>
      <c r="BA78" s="442"/>
      <c r="BB78" s="441">
        <v>4200</v>
      </c>
      <c r="BC78" s="442"/>
      <c r="BD78" s="441">
        <v>4200</v>
      </c>
      <c r="BE78" s="442"/>
      <c r="BF78" s="441">
        <v>4200</v>
      </c>
      <c r="BG78" s="442"/>
      <c r="BH78" s="441">
        <v>4000</v>
      </c>
      <c r="BI78" s="442"/>
      <c r="BJ78" s="441">
        <v>4000</v>
      </c>
      <c r="BK78" s="442"/>
      <c r="BL78" s="441">
        <v>4200</v>
      </c>
      <c r="BM78" s="442"/>
      <c r="BN78" s="441">
        <v>4200</v>
      </c>
      <c r="BO78" s="442"/>
      <c r="BP78" s="441">
        <v>5000</v>
      </c>
      <c r="BQ78" s="442"/>
      <c r="BR78" s="441">
        <v>4200</v>
      </c>
      <c r="BS78" s="442"/>
      <c r="BT78" s="441">
        <v>5040</v>
      </c>
      <c r="BU78" s="444"/>
      <c r="BV78" s="441">
        <v>5293</v>
      </c>
      <c r="BW78" s="444"/>
      <c r="BX78" s="441">
        <v>4964</v>
      </c>
      <c r="BY78" s="444"/>
      <c r="BZ78" s="441">
        <v>5195</v>
      </c>
      <c r="CA78" s="444"/>
      <c r="CB78" s="441">
        <v>5026</v>
      </c>
      <c r="CC78" s="444"/>
      <c r="CD78" s="441"/>
      <c r="CE78" s="442"/>
      <c r="CF78" s="441"/>
      <c r="CG78" s="442"/>
      <c r="CH78" s="441"/>
      <c r="CI78" s="442"/>
      <c r="CJ78" s="441"/>
      <c r="CK78" s="442"/>
      <c r="CL78" s="441"/>
      <c r="CM78" s="442"/>
      <c r="CN78" s="441"/>
      <c r="CO78" s="442"/>
      <c r="CP78" s="441"/>
      <c r="CQ78" s="442"/>
      <c r="CR78" s="441"/>
      <c r="CS78" s="442"/>
      <c r="CT78" s="441"/>
      <c r="CU78" s="442"/>
      <c r="CV78" s="441"/>
      <c r="CW78" s="442"/>
      <c r="CX78" s="441"/>
      <c r="CY78" s="442"/>
      <c r="CZ78" s="441"/>
      <c r="DA78" s="442"/>
      <c r="DB78" s="441"/>
      <c r="DC78" s="442"/>
      <c r="DD78" s="441"/>
      <c r="DE78" s="442"/>
      <c r="DF78" s="441"/>
      <c r="DG78" s="442"/>
      <c r="DH78" s="441"/>
      <c r="DI78" s="442"/>
      <c r="DJ78" s="441"/>
      <c r="DK78" s="442"/>
      <c r="DL78" s="441"/>
      <c r="DM78" s="442"/>
      <c r="DN78" s="441"/>
      <c r="DO78" s="442"/>
      <c r="DP78" s="441"/>
      <c r="DQ78" s="442"/>
    </row>
    <row r="79" spans="1:121" s="364" customFormat="1" x14ac:dyDescent="0.2">
      <c r="A79" s="329" t="s">
        <v>286</v>
      </c>
      <c r="B79" s="467">
        <f>((B80-B83)/(B80))</f>
        <v>0.46894409937888198</v>
      </c>
      <c r="C79" s="467"/>
      <c r="D79" s="467">
        <f>((D80-D83)/(D80))</f>
        <v>0.46444849589790338</v>
      </c>
      <c r="E79" s="467"/>
      <c r="F79" s="467">
        <f>((F80-F83)/(F80))</f>
        <v>0.33841028081865776</v>
      </c>
      <c r="G79" s="467"/>
      <c r="H79" s="463">
        <f>((H80-H83)/(H80))</f>
        <v>0.31302876480541453</v>
      </c>
      <c r="I79" s="463"/>
      <c r="J79" s="463">
        <f>((J80-J83)/(J80))</f>
        <v>0.18552695483244294</v>
      </c>
      <c r="K79" s="463"/>
      <c r="L79" s="463">
        <f>((L80-L83)/(L80))</f>
        <v>0.22258064516129034</v>
      </c>
      <c r="M79" s="463"/>
      <c r="N79" s="463">
        <f>((N80-N83)/(N80))</f>
        <v>0.17116724738675959</v>
      </c>
      <c r="O79" s="463"/>
      <c r="P79" s="464">
        <f>((P80-P83)/(P80))</f>
        <v>0.15425735013363878</v>
      </c>
      <c r="Q79" s="464"/>
      <c r="R79" s="464">
        <f>((R80-R83)/(R80))</f>
        <v>0.1324448146605581</v>
      </c>
      <c r="S79" s="464"/>
      <c r="T79" s="464">
        <f>((T80-T83)/(T80))</f>
        <v>0.22007958371594735</v>
      </c>
      <c r="U79" s="464"/>
      <c r="V79" s="464">
        <f>((V80-V83)/(V80))</f>
        <v>0.13166368515205726</v>
      </c>
      <c r="W79" s="464"/>
      <c r="X79" s="464">
        <f>((X80-X83)/(X80))</f>
        <v>0.10588235294117647</v>
      </c>
      <c r="Y79" s="464"/>
      <c r="Z79" s="456">
        <f>((Z80-Z83)/(Z80))</f>
        <v>0.12210051546391752</v>
      </c>
      <c r="AA79" s="456"/>
      <c r="AB79" s="456">
        <f>((AB80-AB83)/(AB80))</f>
        <v>0.10336283185840708</v>
      </c>
      <c r="AC79" s="456"/>
      <c r="AD79" s="465">
        <f>((AD80-AD83)/(AD80))</f>
        <v>0.10497688332880065</v>
      </c>
      <c r="AE79" s="456"/>
      <c r="AF79" s="456">
        <f>((AF80-AF83)/(AF80))</f>
        <v>0.21735131820968731</v>
      </c>
      <c r="AG79" s="456"/>
      <c r="AH79" s="456">
        <f>((AH80-AH83)/(AH80))</f>
        <v>0.13550295857988165</v>
      </c>
      <c r="AI79" s="456"/>
      <c r="AJ79" s="456">
        <f>((AJ80-AJ83)/(AJ80))</f>
        <v>0.11732186732186732</v>
      </c>
      <c r="AK79" s="456"/>
      <c r="AL79" s="456">
        <f>((AL80-AL83)/(AL80))</f>
        <v>0.15716353111432707</v>
      </c>
      <c r="AM79" s="456"/>
      <c r="AN79" s="456">
        <f>((AN80-AN83)/(AN80))</f>
        <v>0.15854563442987879</v>
      </c>
      <c r="AO79" s="456"/>
      <c r="AP79" s="456">
        <f>((AP80-AP83)/(AP80))</f>
        <v>0.1641232363950475</v>
      </c>
      <c r="AQ79" s="456"/>
      <c r="AR79" s="456">
        <f>((AR80-AR83)/(AR80))</f>
        <v>6.3705583756345177E-2</v>
      </c>
      <c r="AS79" s="456"/>
      <c r="AT79" s="456">
        <f>((AT80-AT83)/(AT80))</f>
        <v>8.5894857799482902E-2</v>
      </c>
      <c r="AU79" s="456"/>
      <c r="AV79" s="456">
        <f>((AV80-AV83)/(AV80))</f>
        <v>2.7423469387755101E-2</v>
      </c>
      <c r="AW79" s="456"/>
      <c r="AX79" s="456">
        <f>((AX80-AX83)/(AX80))</f>
        <v>0</v>
      </c>
      <c r="AY79" s="456"/>
      <c r="AZ79" s="456">
        <f>((AZ80-AZ83)/(AZ80))</f>
        <v>1.2857142857142857E-2</v>
      </c>
      <c r="BA79" s="456"/>
      <c r="BB79" s="456">
        <f>((BB80-BB83)/(BB80))</f>
        <v>2.6750142287990893E-2</v>
      </c>
      <c r="BC79" s="456"/>
      <c r="BD79" s="456">
        <f>((BD80-BD83)/(BD80))</f>
        <v>0</v>
      </c>
      <c r="BE79" s="456"/>
      <c r="BF79" s="456">
        <f>((BF80-BF83)/(BF80))</f>
        <v>1.8970189701897018E-2</v>
      </c>
      <c r="BG79" s="456"/>
      <c r="BH79" s="456">
        <f>((BH80-BH83)/(BH80))</f>
        <v>3.2352941176470589E-3</v>
      </c>
      <c r="BI79" s="456"/>
      <c r="BJ79" s="456">
        <f>((BJ80-BJ83)/(BJ80))</f>
        <v>2.1224489795918369E-2</v>
      </c>
      <c r="BK79" s="456"/>
      <c r="BL79" s="456">
        <f>((BL80-BL83)/(BL80))</f>
        <v>3.0512820512820511E-2</v>
      </c>
      <c r="BM79" s="456"/>
      <c r="BN79" s="456">
        <f>((BN80-BN83)/(BN80))</f>
        <v>1.0784578053383662E-2</v>
      </c>
      <c r="BO79" s="456"/>
      <c r="BP79" s="456">
        <f>((BP80-BP83)/(BP80))</f>
        <v>2.4199288256227757E-2</v>
      </c>
      <c r="BQ79" s="456"/>
      <c r="BR79" s="456">
        <f>((BR80-BR83)/(BR80))</f>
        <v>5.1884357253484767E-2</v>
      </c>
      <c r="BS79" s="456"/>
      <c r="BT79" s="456">
        <f>((BT80-BT83)/(BT80))</f>
        <v>4.1549834310476673E-2</v>
      </c>
      <c r="BU79" s="456"/>
      <c r="BV79" s="456">
        <f>((BV80-BV83)/(BV80))</f>
        <v>0.1575</v>
      </c>
      <c r="BW79" s="456"/>
      <c r="BX79" s="456">
        <f>((BX80-BX83)/(BX80))</f>
        <v>3.1650339110776186E-2</v>
      </c>
      <c r="BY79" s="456"/>
      <c r="BZ79" s="456">
        <f>((BZ80-BZ83)/(BZ80))</f>
        <v>2.8295042321644499E-2</v>
      </c>
      <c r="CA79" s="456"/>
      <c r="CB79" s="456">
        <f>((CB80-CB83)/(CB80))</f>
        <v>4.4776119402985072E-2</v>
      </c>
      <c r="CC79" s="456"/>
      <c r="CD79" s="456" t="e">
        <f>((CD80-CD83)/(CD80))</f>
        <v>#DIV/0!</v>
      </c>
      <c r="CE79" s="456"/>
      <c r="CF79" s="456" t="e">
        <f>((CF80-CF83)/(CF80))</f>
        <v>#DIV/0!</v>
      </c>
      <c r="CG79" s="456"/>
      <c r="CH79" s="456" t="e">
        <f>((CH80-CH83)/(CH80))</f>
        <v>#DIV/0!</v>
      </c>
      <c r="CI79" s="456"/>
      <c r="CJ79" s="456" t="e">
        <f>((CJ80-CJ83)/(CJ80))</f>
        <v>#DIV/0!</v>
      </c>
      <c r="CK79" s="456"/>
      <c r="CL79" s="456" t="e">
        <f>((CL80-CL83)/(CL80))</f>
        <v>#DIV/0!</v>
      </c>
      <c r="CM79" s="456"/>
      <c r="CN79" s="456" t="e">
        <f>((CN80-CN83)/(CN80))</f>
        <v>#DIV/0!</v>
      </c>
      <c r="CO79" s="456"/>
      <c r="CP79" s="456" t="e">
        <f>((CP80-CP83)/(CP80))</f>
        <v>#DIV/0!</v>
      </c>
      <c r="CQ79" s="456"/>
      <c r="CR79" s="456" t="e">
        <f>((CR80-CR83)/(CR80))</f>
        <v>#DIV/0!</v>
      </c>
      <c r="CS79" s="456"/>
      <c r="CT79" s="456" t="e">
        <f>((CT80-CT83)/(CT80))</f>
        <v>#DIV/0!</v>
      </c>
      <c r="CU79" s="456"/>
      <c r="CV79" s="456" t="e">
        <f>((CV80-CV83)/(CV80))</f>
        <v>#DIV/0!</v>
      </c>
      <c r="CW79" s="456"/>
      <c r="CX79" s="456" t="e">
        <f>((CX80-CX83)/(CX80))</f>
        <v>#DIV/0!</v>
      </c>
      <c r="CY79" s="456"/>
      <c r="CZ79" s="456" t="e">
        <f>((CZ80-CZ83)/(CZ80))</f>
        <v>#DIV/0!</v>
      </c>
      <c r="DA79" s="456"/>
      <c r="DB79" s="456" t="e">
        <f>((DB80-DB83)/(DB80))</f>
        <v>#DIV/0!</v>
      </c>
      <c r="DC79" s="456"/>
      <c r="DD79" s="456" t="e">
        <f>((DD80-DD83)/(DD80))</f>
        <v>#DIV/0!</v>
      </c>
      <c r="DE79" s="456"/>
      <c r="DF79" s="456" t="e">
        <f>((DF80-DF83)/(DF80))</f>
        <v>#DIV/0!</v>
      </c>
      <c r="DG79" s="456"/>
      <c r="DH79" s="456" t="e">
        <f>((DH80-DH83)/(DH80))</f>
        <v>#DIV/0!</v>
      </c>
      <c r="DI79" s="456"/>
      <c r="DJ79" s="456" t="e">
        <f>((DJ80-DJ83)/(DJ80))</f>
        <v>#DIV/0!</v>
      </c>
      <c r="DK79" s="456"/>
      <c r="DL79" s="456" t="e">
        <f>((DL80-DL83)/(DL80))</f>
        <v>#DIV/0!</v>
      </c>
      <c r="DM79" s="456"/>
      <c r="DN79" s="456" t="e">
        <f>((DN80-DN83)/(DN80))</f>
        <v>#DIV/0!</v>
      </c>
      <c r="DO79" s="456"/>
      <c r="DP79" s="456" t="e">
        <f>((DP80-DP83)/(DP80))</f>
        <v>#DIV/0!</v>
      </c>
      <c r="DQ79" s="456"/>
    </row>
    <row r="80" spans="1:121" s="363" customFormat="1" ht="12.75" customHeight="1" x14ac:dyDescent="0.2">
      <c r="A80" s="365" t="s">
        <v>287</v>
      </c>
      <c r="B80" s="457">
        <v>966</v>
      </c>
      <c r="C80" s="457"/>
      <c r="D80" s="457">
        <v>2194</v>
      </c>
      <c r="E80" s="457"/>
      <c r="F80" s="457">
        <v>2101</v>
      </c>
      <c r="G80" s="457"/>
      <c r="H80" s="457">
        <v>1773</v>
      </c>
      <c r="I80" s="457"/>
      <c r="J80" s="457">
        <v>2059</v>
      </c>
      <c r="K80" s="457"/>
      <c r="L80" s="457">
        <v>2170</v>
      </c>
      <c r="M80" s="457"/>
      <c r="N80" s="457">
        <v>2296</v>
      </c>
      <c r="O80" s="457"/>
      <c r="P80" s="453">
        <v>2619</v>
      </c>
      <c r="Q80" s="453"/>
      <c r="R80" s="453">
        <v>2401</v>
      </c>
      <c r="S80" s="453"/>
      <c r="T80" s="453">
        <v>3267</v>
      </c>
      <c r="U80" s="453"/>
      <c r="V80" s="453">
        <v>2795</v>
      </c>
      <c r="W80" s="453"/>
      <c r="X80" s="453">
        <v>2890</v>
      </c>
      <c r="Y80" s="453"/>
      <c r="Z80" s="455">
        <v>3104</v>
      </c>
      <c r="AA80" s="455"/>
      <c r="AB80" s="455">
        <v>2825</v>
      </c>
      <c r="AC80" s="455"/>
      <c r="AD80" s="466">
        <v>3677</v>
      </c>
      <c r="AE80" s="455"/>
      <c r="AF80" s="455">
        <v>3262</v>
      </c>
      <c r="AG80" s="455"/>
      <c r="AH80" s="455">
        <v>3380</v>
      </c>
      <c r="AI80" s="455"/>
      <c r="AJ80" s="455">
        <v>3256</v>
      </c>
      <c r="AK80" s="455"/>
      <c r="AL80" s="455">
        <v>3455</v>
      </c>
      <c r="AM80" s="455"/>
      <c r="AN80" s="455">
        <v>4043</v>
      </c>
      <c r="AO80" s="455"/>
      <c r="AP80" s="455">
        <v>3473</v>
      </c>
      <c r="AQ80" s="455"/>
      <c r="AR80" s="455">
        <v>3940</v>
      </c>
      <c r="AS80" s="455"/>
      <c r="AT80" s="455">
        <v>3481</v>
      </c>
      <c r="AU80" s="455"/>
      <c r="AV80" s="441">
        <v>3136</v>
      </c>
      <c r="AW80" s="442"/>
      <c r="AX80" s="441">
        <v>3700</v>
      </c>
      <c r="AY80" s="442"/>
      <c r="AZ80" s="441">
        <v>3500</v>
      </c>
      <c r="BA80" s="442"/>
      <c r="BB80" s="441">
        <v>3514</v>
      </c>
      <c r="BC80" s="442"/>
      <c r="BD80" s="441">
        <v>3664</v>
      </c>
      <c r="BE80" s="442"/>
      <c r="BF80" s="441">
        <v>3690</v>
      </c>
      <c r="BG80" s="442"/>
      <c r="BH80" s="441">
        <v>3400</v>
      </c>
      <c r="BI80" s="442"/>
      <c r="BJ80" s="441">
        <v>3675</v>
      </c>
      <c r="BK80" s="442"/>
      <c r="BL80" s="441">
        <v>3900</v>
      </c>
      <c r="BM80" s="442"/>
      <c r="BN80" s="441">
        <v>3709</v>
      </c>
      <c r="BO80" s="442"/>
      <c r="BP80" s="441">
        <v>4215</v>
      </c>
      <c r="BQ80" s="442"/>
      <c r="BR80" s="441">
        <v>3874</v>
      </c>
      <c r="BS80" s="442"/>
      <c r="BT80" s="441">
        <v>3923</v>
      </c>
      <c r="BU80" s="442"/>
      <c r="BV80" s="441">
        <v>4400</v>
      </c>
      <c r="BW80" s="442"/>
      <c r="BX80" s="441">
        <v>3981</v>
      </c>
      <c r="BY80" s="442"/>
      <c r="BZ80" s="441">
        <v>4135</v>
      </c>
      <c r="CA80" s="444"/>
      <c r="CB80" s="441">
        <v>4154</v>
      </c>
      <c r="CC80" s="444"/>
      <c r="CD80" s="441"/>
      <c r="CE80" s="442"/>
      <c r="CF80" s="441"/>
      <c r="CG80" s="442"/>
      <c r="CH80" s="441"/>
      <c r="CI80" s="442"/>
      <c r="CJ80" s="441"/>
      <c r="CK80" s="442"/>
      <c r="CL80" s="441"/>
      <c r="CM80" s="442"/>
      <c r="CN80" s="441"/>
      <c r="CO80" s="442"/>
      <c r="CP80" s="441"/>
      <c r="CQ80" s="442"/>
      <c r="CR80" s="441"/>
      <c r="CS80" s="442"/>
      <c r="CT80" s="441"/>
      <c r="CU80" s="442"/>
      <c r="CV80" s="441"/>
      <c r="CW80" s="442"/>
      <c r="CX80" s="441"/>
      <c r="CY80" s="442"/>
      <c r="CZ80" s="441"/>
      <c r="DA80" s="442"/>
      <c r="DB80" s="441"/>
      <c r="DC80" s="442"/>
      <c r="DD80" s="441"/>
      <c r="DE80" s="442"/>
      <c r="DF80" s="441"/>
      <c r="DG80" s="442"/>
      <c r="DH80" s="441"/>
      <c r="DI80" s="442"/>
      <c r="DJ80" s="441"/>
      <c r="DK80" s="442"/>
      <c r="DL80" s="441"/>
      <c r="DM80" s="442"/>
      <c r="DN80" s="441"/>
      <c r="DO80" s="442"/>
      <c r="DP80" s="441"/>
      <c r="DQ80" s="442"/>
    </row>
    <row r="81" spans="1:121" s="364" customFormat="1" ht="15" x14ac:dyDescent="0.25">
      <c r="A81" s="366" t="s">
        <v>288</v>
      </c>
      <c r="B81" s="458">
        <f>((B82-B84)/(B82))</f>
        <v>0.76649999999999996</v>
      </c>
      <c r="C81" s="459"/>
      <c r="D81" s="460">
        <f>((D82-D84)/(D82))</f>
        <v>0.47599999999999998</v>
      </c>
      <c r="E81" s="461"/>
      <c r="F81" s="460">
        <f>((F82-F84)/(F82))</f>
        <v>0.23400000000000001</v>
      </c>
      <c r="G81" s="462"/>
      <c r="H81" s="463">
        <f>((H82-H84)/(H82))</f>
        <v>0.20952380952380953</v>
      </c>
      <c r="I81" s="463"/>
      <c r="J81" s="463">
        <f>((J82-J84)/(J82))</f>
        <v>8.2109479305740987E-2</v>
      </c>
      <c r="K81" s="463"/>
      <c r="L81" s="463">
        <f>((L82-L84)/(L82))</f>
        <v>0.12696198116498081</v>
      </c>
      <c r="M81" s="463"/>
      <c r="N81" s="463">
        <f>((N82-N84)/(N82))</f>
        <v>3.2559880239520958E-2</v>
      </c>
      <c r="O81" s="463"/>
      <c r="P81" s="464">
        <f>((P82-P84)/(P82))</f>
        <v>1.391941391941392E-2</v>
      </c>
      <c r="Q81" s="464"/>
      <c r="R81" s="464">
        <f>((R82-R84)/(R82))</f>
        <v>0.1815068493150685</v>
      </c>
      <c r="S81" s="464"/>
      <c r="T81" s="464">
        <f>((T82-T84)/(T82))</f>
        <v>4.9315068493150684E-2</v>
      </c>
      <c r="U81" s="464"/>
      <c r="V81" s="464">
        <f>((V82-V84)/(V82))</f>
        <v>0.11883561643835616</v>
      </c>
      <c r="W81" s="464"/>
      <c r="X81" s="464">
        <f>((X82-X84)/(X82))</f>
        <v>2.054794520547945E-3</v>
      </c>
      <c r="Y81" s="464"/>
      <c r="Z81" s="456">
        <f>((Z82-Z84)/(Z82))</f>
        <v>2.2068965517241378E-2</v>
      </c>
      <c r="AA81" s="456"/>
      <c r="AB81" s="456">
        <f>((AB82-AB84)/(AB82))</f>
        <v>0.12586206896551724</v>
      </c>
      <c r="AC81" s="456"/>
      <c r="AD81" s="465">
        <f>((AD82-AD84)/(AD82))</f>
        <v>0</v>
      </c>
      <c r="AE81" s="456"/>
      <c r="AF81" s="456">
        <f>((AF82-AF84)/(AF82))</f>
        <v>0</v>
      </c>
      <c r="AG81" s="456"/>
      <c r="AH81" s="456">
        <f>((AH82-AH84)/(AH82))</f>
        <v>0</v>
      </c>
      <c r="AI81" s="456"/>
      <c r="AJ81" s="456">
        <f>((AJ82-AJ84)/(AJ82))</f>
        <v>0</v>
      </c>
      <c r="AK81" s="456"/>
      <c r="AL81" s="456">
        <f>((AL82-AL84)/(AL82))</f>
        <v>0</v>
      </c>
      <c r="AM81" s="456"/>
      <c r="AN81" s="456">
        <f>((AN82-AN84)/(AN82))</f>
        <v>0</v>
      </c>
      <c r="AO81" s="456"/>
      <c r="AP81" s="456">
        <f>((AP82-AP84)/(AP82))</f>
        <v>0</v>
      </c>
      <c r="AQ81" s="456"/>
      <c r="AR81" s="456">
        <f>((AR82-AR84)/(AR82))</f>
        <v>0</v>
      </c>
      <c r="AS81" s="456"/>
      <c r="AT81" s="456">
        <f>((AT82-AT84)/(AT82))</f>
        <v>0</v>
      </c>
      <c r="AU81" s="456"/>
      <c r="AV81" s="456">
        <f>((AV82-AV84)/(AV82))</f>
        <v>0.19142857142857142</v>
      </c>
      <c r="AW81" s="456"/>
      <c r="AX81" s="456">
        <f>((AX82-AX84)/(AX82))</f>
        <v>2.2619047619047618E-2</v>
      </c>
      <c r="AY81" s="456"/>
      <c r="AZ81" s="456">
        <f>((AZ82-AZ84)/(AZ82))</f>
        <v>0.12095238095238095</v>
      </c>
      <c r="BA81" s="456"/>
      <c r="BB81" s="456">
        <f>((BB82-BB84)/(BB82))</f>
        <v>0.16952380952380952</v>
      </c>
      <c r="BC81" s="456"/>
      <c r="BD81" s="456">
        <f>((BD82-BD84)/(BD82))</f>
        <v>7.4047619047619043E-2</v>
      </c>
      <c r="BE81" s="456"/>
      <c r="BF81" s="456">
        <f>((BF82-BF84)/(BF82))</f>
        <v>7.7619047619047615E-2</v>
      </c>
      <c r="BG81" s="456"/>
      <c r="BH81" s="456">
        <f>((BH82-BH84)/(BH82))</f>
        <v>0</v>
      </c>
      <c r="BI81" s="456"/>
      <c r="BJ81" s="456">
        <f>((BJ82-BJ84)/(BJ82))</f>
        <v>0</v>
      </c>
      <c r="BK81" s="456"/>
      <c r="BL81" s="456">
        <f>((BL82-BL84)/(BL82))</f>
        <v>0</v>
      </c>
      <c r="BM81" s="456"/>
      <c r="BN81" s="456">
        <f>((BN82-BN84)/(BN82))</f>
        <v>0</v>
      </c>
      <c r="BO81" s="456"/>
      <c r="BP81" s="456">
        <f>((BP82-BP84)/(BP82))</f>
        <v>0</v>
      </c>
      <c r="BQ81" s="456"/>
      <c r="BR81" s="456">
        <f>((BR82-BR84)/(BR82))</f>
        <v>0</v>
      </c>
      <c r="BS81" s="456"/>
      <c r="BT81" s="456">
        <f>((BT82-BT84)/(BT82))</f>
        <v>0</v>
      </c>
      <c r="BU81" s="456"/>
      <c r="BV81" s="456">
        <f>((BV82-BV84)/(BV82))</f>
        <v>0</v>
      </c>
      <c r="BW81" s="456"/>
      <c r="BX81" s="456">
        <f>((BX82-BX84)/(BX82))</f>
        <v>0</v>
      </c>
      <c r="BY81" s="456"/>
      <c r="BZ81" s="456">
        <f>((BZ82-BZ84)/(BZ82))</f>
        <v>0</v>
      </c>
      <c r="CA81" s="456"/>
      <c r="CB81" s="456">
        <f>((CB82-CB84)/(CB82))</f>
        <v>0</v>
      </c>
      <c r="CC81" s="456"/>
      <c r="CD81" s="456" t="e">
        <f>((CD82-CD84)/(CD82))</f>
        <v>#DIV/0!</v>
      </c>
      <c r="CE81" s="456"/>
      <c r="CF81" s="456" t="e">
        <f>((CF82-CF84)/(CF82))</f>
        <v>#DIV/0!</v>
      </c>
      <c r="CG81" s="456"/>
      <c r="CH81" s="456" t="e">
        <f>((CH82-CH84)/(CH82))</f>
        <v>#DIV/0!</v>
      </c>
      <c r="CI81" s="456"/>
      <c r="CJ81" s="456" t="e">
        <f>((CJ82-CJ84)/(CJ82))</f>
        <v>#DIV/0!</v>
      </c>
      <c r="CK81" s="456"/>
      <c r="CL81" s="456" t="e">
        <f>((CL82-CL84)/(CL82))</f>
        <v>#DIV/0!</v>
      </c>
      <c r="CM81" s="456"/>
      <c r="CN81" s="456" t="e">
        <f>((CN82-CN84)/(CN82))</f>
        <v>#DIV/0!</v>
      </c>
      <c r="CO81" s="456"/>
      <c r="CP81" s="456" t="e">
        <f>((CP82-CP84)/(CP82))</f>
        <v>#DIV/0!</v>
      </c>
      <c r="CQ81" s="456"/>
      <c r="CR81" s="456" t="e">
        <f>((CR82-CR84)/(CR82))</f>
        <v>#DIV/0!</v>
      </c>
      <c r="CS81" s="456"/>
      <c r="CT81" s="456" t="e">
        <f>((CT82-CT84)/(CT82))</f>
        <v>#DIV/0!</v>
      </c>
      <c r="CU81" s="456"/>
      <c r="CV81" s="456" t="e">
        <f>((CV82-CV84)/(CV82))</f>
        <v>#DIV/0!</v>
      </c>
      <c r="CW81" s="456"/>
      <c r="CX81" s="456" t="e">
        <f>((CX82-CX84)/(CX82))</f>
        <v>#DIV/0!</v>
      </c>
      <c r="CY81" s="456"/>
      <c r="CZ81" s="456" t="e">
        <f>((CZ82-CZ84)/(CZ82))</f>
        <v>#DIV/0!</v>
      </c>
      <c r="DA81" s="456"/>
      <c r="DB81" s="456" t="e">
        <f>((DB82-DB84)/(DB82))</f>
        <v>#DIV/0!</v>
      </c>
      <c r="DC81" s="456"/>
      <c r="DD81" s="456" t="e">
        <f>((DD82-DD84)/(DD82))</f>
        <v>#DIV/0!</v>
      </c>
      <c r="DE81" s="456"/>
      <c r="DF81" s="456" t="e">
        <f>((DF82-DF84)/(DF82))</f>
        <v>#DIV/0!</v>
      </c>
      <c r="DG81" s="456"/>
      <c r="DH81" s="456" t="e">
        <f>((DH82-DH84)/(DH82))</f>
        <v>#DIV/0!</v>
      </c>
      <c r="DI81" s="456"/>
      <c r="DJ81" s="456" t="e">
        <f>((DJ82-DJ84)/(DJ82))</f>
        <v>#DIV/0!</v>
      </c>
      <c r="DK81" s="456"/>
      <c r="DL81" s="456" t="e">
        <f>((DL82-DL84)/(DL82))</f>
        <v>#DIV/0!</v>
      </c>
      <c r="DM81" s="456"/>
      <c r="DN81" s="456" t="e">
        <f>((DN82-DN84)/(DN82))</f>
        <v>#DIV/0!</v>
      </c>
      <c r="DO81" s="456"/>
      <c r="DP81" s="456" t="e">
        <f>((DP82-DP84)/(DP82))</f>
        <v>#DIV/0!</v>
      </c>
      <c r="DQ81" s="456"/>
    </row>
    <row r="82" spans="1:121" s="363" customFormat="1" ht="12.75" customHeight="1" x14ac:dyDescent="0.2">
      <c r="A82" s="365" t="s">
        <v>289</v>
      </c>
      <c r="B82" s="457">
        <v>2000</v>
      </c>
      <c r="C82" s="457"/>
      <c r="D82" s="457">
        <v>2000</v>
      </c>
      <c r="E82" s="457"/>
      <c r="F82" s="457">
        <v>2000</v>
      </c>
      <c r="G82" s="457"/>
      <c r="H82" s="457">
        <v>2100</v>
      </c>
      <c r="I82" s="457"/>
      <c r="J82" s="457">
        <v>2996</v>
      </c>
      <c r="K82" s="457"/>
      <c r="L82" s="457">
        <v>2867</v>
      </c>
      <c r="M82" s="457"/>
      <c r="N82" s="457">
        <v>2672</v>
      </c>
      <c r="O82" s="457"/>
      <c r="P82" s="453">
        <v>2730</v>
      </c>
      <c r="Q82" s="453"/>
      <c r="R82" s="453">
        <v>2920</v>
      </c>
      <c r="S82" s="453"/>
      <c r="T82" s="453">
        <v>2920</v>
      </c>
      <c r="U82" s="453"/>
      <c r="V82" s="453">
        <v>2920</v>
      </c>
      <c r="W82" s="453"/>
      <c r="X82" s="453">
        <v>2920</v>
      </c>
      <c r="Y82" s="453"/>
      <c r="Z82" s="451">
        <v>2900</v>
      </c>
      <c r="AA82" s="452"/>
      <c r="AB82" s="455">
        <v>2900</v>
      </c>
      <c r="AC82" s="455"/>
      <c r="AD82" s="451">
        <v>3067</v>
      </c>
      <c r="AE82" s="452"/>
      <c r="AF82" s="441">
        <v>2652</v>
      </c>
      <c r="AG82" s="442"/>
      <c r="AH82" s="451">
        <v>3336</v>
      </c>
      <c r="AI82" s="452"/>
      <c r="AJ82" s="455">
        <v>3438</v>
      </c>
      <c r="AK82" s="455"/>
      <c r="AL82" s="441">
        <v>3176</v>
      </c>
      <c r="AM82" s="442"/>
      <c r="AN82" s="441">
        <v>3704</v>
      </c>
      <c r="AO82" s="442"/>
      <c r="AP82" s="441">
        <v>3254</v>
      </c>
      <c r="AQ82" s="442"/>
      <c r="AR82" s="451">
        <v>4881</v>
      </c>
      <c r="AS82" s="452"/>
      <c r="AT82" s="451">
        <v>3406</v>
      </c>
      <c r="AU82" s="452"/>
      <c r="AV82" s="441">
        <v>4200</v>
      </c>
      <c r="AW82" s="442"/>
      <c r="AX82" s="441">
        <v>4200</v>
      </c>
      <c r="AY82" s="442"/>
      <c r="AZ82" s="441">
        <v>4200</v>
      </c>
      <c r="BA82" s="442"/>
      <c r="BB82" s="441">
        <v>4200</v>
      </c>
      <c r="BC82" s="442"/>
      <c r="BD82" s="441">
        <v>4200</v>
      </c>
      <c r="BE82" s="442"/>
      <c r="BF82" s="441">
        <v>4200</v>
      </c>
      <c r="BG82" s="442"/>
      <c r="BH82" s="441">
        <v>3838</v>
      </c>
      <c r="BI82" s="442"/>
      <c r="BJ82" s="441">
        <v>3988</v>
      </c>
      <c r="BK82" s="442"/>
      <c r="BL82" s="441">
        <v>3999</v>
      </c>
      <c r="BM82" s="442"/>
      <c r="BN82" s="441">
        <v>3896</v>
      </c>
      <c r="BO82" s="442"/>
      <c r="BP82" s="441">
        <v>4319</v>
      </c>
      <c r="BQ82" s="442"/>
      <c r="BR82" s="441">
        <v>3792</v>
      </c>
      <c r="BS82" s="442"/>
      <c r="BT82" s="441">
        <v>3741</v>
      </c>
      <c r="BU82" s="444"/>
      <c r="BV82" s="441">
        <v>3515</v>
      </c>
      <c r="BW82" s="444"/>
      <c r="BX82" s="441">
        <v>3172</v>
      </c>
      <c r="BY82" s="444"/>
      <c r="BZ82" s="441">
        <v>3050</v>
      </c>
      <c r="CA82" s="444"/>
      <c r="CB82" s="441">
        <v>3181</v>
      </c>
      <c r="CC82" s="444"/>
      <c r="CD82" s="441"/>
      <c r="CE82" s="442"/>
      <c r="CF82" s="441"/>
      <c r="CG82" s="442"/>
      <c r="CH82" s="441"/>
      <c r="CI82" s="442"/>
      <c r="CJ82" s="441"/>
      <c r="CK82" s="442"/>
      <c r="CL82" s="441"/>
      <c r="CM82" s="442"/>
      <c r="CN82" s="441"/>
      <c r="CO82" s="442"/>
      <c r="CP82" s="441"/>
      <c r="CQ82" s="442"/>
      <c r="CR82" s="441"/>
      <c r="CS82" s="442"/>
      <c r="CT82" s="441"/>
      <c r="CU82" s="442"/>
      <c r="CV82" s="441"/>
      <c r="CW82" s="442"/>
      <c r="CX82" s="441"/>
      <c r="CY82" s="442"/>
      <c r="CZ82" s="441"/>
      <c r="DA82" s="442"/>
      <c r="DB82" s="441"/>
      <c r="DC82" s="442"/>
      <c r="DD82" s="441"/>
      <c r="DE82" s="442"/>
      <c r="DF82" s="441"/>
      <c r="DG82" s="442"/>
      <c r="DH82" s="441"/>
      <c r="DI82" s="442"/>
      <c r="DJ82" s="441"/>
      <c r="DK82" s="442"/>
      <c r="DL82" s="441"/>
      <c r="DM82" s="442"/>
      <c r="DN82" s="441"/>
      <c r="DO82" s="442"/>
      <c r="DP82" s="441"/>
      <c r="DQ82" s="442"/>
    </row>
    <row r="83" spans="1:121" s="363" customFormat="1" x14ac:dyDescent="0.2">
      <c r="A83" s="367" t="s">
        <v>290</v>
      </c>
      <c r="B83" s="445">
        <v>513</v>
      </c>
      <c r="C83" s="445"/>
      <c r="D83" s="453">
        <v>1175</v>
      </c>
      <c r="E83" s="453"/>
      <c r="F83" s="445">
        <v>1390</v>
      </c>
      <c r="G83" s="445"/>
      <c r="H83" s="453">
        <v>1218</v>
      </c>
      <c r="I83" s="453"/>
      <c r="J83" s="453">
        <v>1677</v>
      </c>
      <c r="K83" s="453"/>
      <c r="L83" s="453">
        <v>1687</v>
      </c>
      <c r="M83" s="453"/>
      <c r="N83" s="453">
        <v>1903</v>
      </c>
      <c r="O83" s="453"/>
      <c r="P83" s="453">
        <v>2215</v>
      </c>
      <c r="Q83" s="453"/>
      <c r="R83" s="453">
        <v>2083</v>
      </c>
      <c r="S83" s="453"/>
      <c r="T83" s="453">
        <v>2548</v>
      </c>
      <c r="U83" s="453"/>
      <c r="V83" s="453">
        <v>2427</v>
      </c>
      <c r="W83" s="453"/>
      <c r="X83" s="441">
        <v>2584</v>
      </c>
      <c r="Y83" s="454"/>
      <c r="Z83" s="441">
        <v>2725</v>
      </c>
      <c r="AA83" s="442"/>
      <c r="AB83" s="450">
        <v>2533</v>
      </c>
      <c r="AC83" s="450"/>
      <c r="AD83" s="441">
        <v>3291</v>
      </c>
      <c r="AE83" s="442"/>
      <c r="AF83" s="441">
        <v>2553</v>
      </c>
      <c r="AG83" s="442"/>
      <c r="AH83" s="441">
        <v>2922</v>
      </c>
      <c r="AI83" s="442"/>
      <c r="AJ83" s="450">
        <v>2874</v>
      </c>
      <c r="AK83" s="450"/>
      <c r="AL83" s="441">
        <v>2912</v>
      </c>
      <c r="AM83" s="442"/>
      <c r="AN83" s="441">
        <v>3402</v>
      </c>
      <c r="AO83" s="442"/>
      <c r="AP83" s="441">
        <v>2903</v>
      </c>
      <c r="AQ83" s="442"/>
      <c r="AR83" s="441">
        <v>3689</v>
      </c>
      <c r="AS83" s="442"/>
      <c r="AT83" s="441">
        <v>3182</v>
      </c>
      <c r="AU83" s="442"/>
      <c r="AV83" s="441">
        <v>3050</v>
      </c>
      <c r="AW83" s="442"/>
      <c r="AX83" s="441">
        <v>3700</v>
      </c>
      <c r="AY83" s="442"/>
      <c r="AZ83" s="441">
        <v>3455</v>
      </c>
      <c r="BA83" s="442"/>
      <c r="BB83" s="441">
        <v>3420</v>
      </c>
      <c r="BC83" s="442"/>
      <c r="BD83" s="441">
        <v>3664</v>
      </c>
      <c r="BE83" s="442"/>
      <c r="BF83" s="441">
        <v>3620</v>
      </c>
      <c r="BG83" s="442"/>
      <c r="BH83" s="441">
        <v>3389</v>
      </c>
      <c r="BI83" s="442"/>
      <c r="BJ83" s="441">
        <v>3597</v>
      </c>
      <c r="BK83" s="442"/>
      <c r="BL83" s="441">
        <v>3781</v>
      </c>
      <c r="BM83" s="442"/>
      <c r="BN83" s="441">
        <v>3669</v>
      </c>
      <c r="BO83" s="442"/>
      <c r="BP83" s="441">
        <v>4113</v>
      </c>
      <c r="BQ83" s="442"/>
      <c r="BR83" s="441">
        <v>3673</v>
      </c>
      <c r="BS83" s="442"/>
      <c r="BT83" s="441">
        <v>3760</v>
      </c>
      <c r="BU83" s="444"/>
      <c r="BV83" s="441">
        <v>3707</v>
      </c>
      <c r="BW83" s="444"/>
      <c r="BX83" s="441">
        <v>3855</v>
      </c>
      <c r="BY83" s="444"/>
      <c r="BZ83" s="441">
        <v>4018</v>
      </c>
      <c r="CA83" s="444"/>
      <c r="CB83" s="441">
        <v>3968</v>
      </c>
      <c r="CC83" s="444"/>
      <c r="CD83" s="441"/>
      <c r="CE83" s="442"/>
      <c r="CF83" s="441"/>
      <c r="CG83" s="442"/>
      <c r="CH83" s="441"/>
      <c r="CI83" s="442"/>
      <c r="CJ83" s="441"/>
      <c r="CK83" s="442"/>
      <c r="CL83" s="441"/>
      <c r="CM83" s="442"/>
      <c r="CN83" s="441"/>
      <c r="CO83" s="442"/>
      <c r="CP83" s="441"/>
      <c r="CQ83" s="442"/>
      <c r="CR83" s="441"/>
      <c r="CS83" s="442"/>
      <c r="CT83" s="441"/>
      <c r="CU83" s="442"/>
      <c r="CV83" s="441"/>
      <c r="CW83" s="442"/>
      <c r="CX83" s="441"/>
      <c r="CY83" s="442"/>
      <c r="CZ83" s="441"/>
      <c r="DA83" s="442"/>
      <c r="DB83" s="441"/>
      <c r="DC83" s="442"/>
      <c r="DD83" s="441"/>
      <c r="DE83" s="442"/>
      <c r="DF83" s="441"/>
      <c r="DG83" s="442"/>
      <c r="DH83" s="441"/>
      <c r="DI83" s="442"/>
      <c r="DJ83" s="441"/>
      <c r="DK83" s="442"/>
      <c r="DL83" s="441"/>
      <c r="DM83" s="442"/>
      <c r="DN83" s="441"/>
      <c r="DO83" s="442"/>
      <c r="DP83" s="441"/>
      <c r="DQ83" s="442"/>
    </row>
    <row r="84" spans="1:121" s="363" customFormat="1" x14ac:dyDescent="0.2">
      <c r="A84" s="367" t="s">
        <v>291</v>
      </c>
      <c r="B84" s="445">
        <v>467</v>
      </c>
      <c r="C84" s="445"/>
      <c r="D84" s="446">
        <v>1048</v>
      </c>
      <c r="E84" s="446"/>
      <c r="F84" s="445">
        <v>1532</v>
      </c>
      <c r="G84" s="445"/>
      <c r="H84" s="446">
        <v>1660</v>
      </c>
      <c r="I84" s="446"/>
      <c r="J84" s="446">
        <v>2750</v>
      </c>
      <c r="K84" s="446"/>
      <c r="L84" s="446">
        <v>2503</v>
      </c>
      <c r="M84" s="446"/>
      <c r="N84" s="446">
        <v>2585</v>
      </c>
      <c r="O84" s="446"/>
      <c r="P84" s="446">
        <v>2692</v>
      </c>
      <c r="Q84" s="446"/>
      <c r="R84" s="446">
        <v>2390</v>
      </c>
      <c r="S84" s="446"/>
      <c r="T84" s="446">
        <v>2776</v>
      </c>
      <c r="U84" s="446"/>
      <c r="V84" s="446">
        <v>2573</v>
      </c>
      <c r="W84" s="446"/>
      <c r="X84" s="447">
        <v>2914</v>
      </c>
      <c r="Y84" s="448"/>
      <c r="Z84" s="447">
        <v>2836</v>
      </c>
      <c r="AA84" s="449"/>
      <c r="AB84" s="450">
        <v>2535</v>
      </c>
      <c r="AC84" s="450"/>
      <c r="AD84" s="441">
        <v>3067</v>
      </c>
      <c r="AE84" s="442"/>
      <c r="AF84" s="441">
        <v>2652</v>
      </c>
      <c r="AG84" s="442"/>
      <c r="AH84" s="441">
        <v>3336</v>
      </c>
      <c r="AI84" s="442"/>
      <c r="AJ84" s="450">
        <v>3438</v>
      </c>
      <c r="AK84" s="450"/>
      <c r="AL84" s="441">
        <v>3176</v>
      </c>
      <c r="AM84" s="442"/>
      <c r="AN84" s="441">
        <v>3704</v>
      </c>
      <c r="AO84" s="442"/>
      <c r="AP84" s="441">
        <v>3254</v>
      </c>
      <c r="AQ84" s="442"/>
      <c r="AR84" s="441">
        <v>4881</v>
      </c>
      <c r="AS84" s="442"/>
      <c r="AT84" s="441">
        <v>3406</v>
      </c>
      <c r="AU84" s="442"/>
      <c r="AV84" s="441">
        <v>3396</v>
      </c>
      <c r="AW84" s="442"/>
      <c r="AX84" s="441">
        <v>4105</v>
      </c>
      <c r="AY84" s="442"/>
      <c r="AZ84" s="441">
        <v>3692</v>
      </c>
      <c r="BA84" s="442"/>
      <c r="BB84" s="441">
        <v>3488</v>
      </c>
      <c r="BC84" s="442"/>
      <c r="BD84" s="441">
        <v>3889</v>
      </c>
      <c r="BE84" s="442"/>
      <c r="BF84" s="441">
        <v>3874</v>
      </c>
      <c r="BG84" s="442"/>
      <c r="BH84" s="441">
        <v>3838</v>
      </c>
      <c r="BI84" s="442"/>
      <c r="BJ84" s="441">
        <v>3988</v>
      </c>
      <c r="BK84" s="442"/>
      <c r="BL84" s="441">
        <v>3999</v>
      </c>
      <c r="BM84" s="442"/>
      <c r="BN84" s="441">
        <v>3896</v>
      </c>
      <c r="BO84" s="442"/>
      <c r="BP84" s="441">
        <v>4319</v>
      </c>
      <c r="BQ84" s="442"/>
      <c r="BR84" s="441">
        <v>3792</v>
      </c>
      <c r="BS84" s="442"/>
      <c r="BT84" s="441">
        <v>3741</v>
      </c>
      <c r="BU84" s="444"/>
      <c r="BV84" s="441">
        <v>3515</v>
      </c>
      <c r="BW84" s="444"/>
      <c r="BX84" s="441">
        <v>3172</v>
      </c>
      <c r="BY84" s="444"/>
      <c r="BZ84" s="441">
        <v>3050</v>
      </c>
      <c r="CA84" s="444"/>
      <c r="CB84" s="441">
        <v>3181</v>
      </c>
      <c r="CC84" s="444"/>
      <c r="CD84" s="441"/>
      <c r="CE84" s="442"/>
      <c r="CF84" s="441"/>
      <c r="CG84" s="442"/>
      <c r="CH84" s="441"/>
      <c r="CI84" s="442"/>
      <c r="CJ84" s="441"/>
      <c r="CK84" s="442"/>
      <c r="CL84" s="441"/>
      <c r="CM84" s="442"/>
      <c r="CN84" s="441"/>
      <c r="CO84" s="442"/>
      <c r="CP84" s="441"/>
      <c r="CQ84" s="442"/>
      <c r="CR84" s="441"/>
      <c r="CS84" s="442"/>
      <c r="CT84" s="441"/>
      <c r="CU84" s="442"/>
      <c r="CV84" s="441"/>
      <c r="CW84" s="442"/>
      <c r="CX84" s="441"/>
      <c r="CY84" s="442"/>
      <c r="CZ84" s="441"/>
      <c r="DA84" s="442"/>
      <c r="DB84" s="441"/>
      <c r="DC84" s="442"/>
      <c r="DD84" s="441"/>
      <c r="DE84" s="442"/>
      <c r="DF84" s="441"/>
      <c r="DG84" s="442"/>
      <c r="DH84" s="441"/>
      <c r="DI84" s="442"/>
      <c r="DJ84" s="441"/>
      <c r="DK84" s="442"/>
      <c r="DL84" s="441"/>
      <c r="DM84" s="442"/>
      <c r="DN84" s="441"/>
      <c r="DO84" s="442"/>
      <c r="DP84" s="441"/>
      <c r="DQ84" s="442"/>
    </row>
    <row r="85" spans="1:121" s="368" customFormat="1" ht="5.25" customHeight="1" x14ac:dyDescent="0.2">
      <c r="A85" s="334"/>
      <c r="B85" s="335"/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  <c r="Z85" s="335"/>
      <c r="AA85" s="335"/>
      <c r="AB85" s="335"/>
      <c r="AC85" s="335"/>
      <c r="AD85" s="335"/>
      <c r="AE85" s="335"/>
      <c r="AF85" s="335"/>
      <c r="AG85" s="335"/>
      <c r="AH85" s="335"/>
      <c r="AI85" s="335"/>
      <c r="AJ85" s="335"/>
      <c r="AK85" s="335"/>
      <c r="AL85" s="335"/>
      <c r="AM85" s="335"/>
      <c r="AN85" s="335"/>
      <c r="AO85" s="335"/>
      <c r="AP85" s="335"/>
      <c r="AQ85" s="335"/>
      <c r="AR85" s="335"/>
      <c r="AS85" s="335"/>
      <c r="AT85" s="335"/>
      <c r="AU85" s="335"/>
      <c r="AV85" s="335"/>
      <c r="AW85" s="335"/>
      <c r="AX85" s="335"/>
      <c r="AY85" s="335"/>
      <c r="AZ85" s="335"/>
      <c r="BA85" s="335"/>
      <c r="BB85" s="335"/>
      <c r="BC85" s="335"/>
      <c r="BD85" s="335"/>
      <c r="BE85" s="335"/>
      <c r="BF85" s="335"/>
      <c r="BG85" s="335"/>
      <c r="BH85" s="335"/>
      <c r="BI85" s="335"/>
      <c r="BJ85" s="335"/>
      <c r="BK85" s="335"/>
      <c r="BL85" s="335"/>
      <c r="BM85" s="335"/>
      <c r="BN85" s="335"/>
      <c r="BO85" s="335"/>
      <c r="BP85" s="335"/>
      <c r="BQ85" s="335"/>
      <c r="BR85" s="335"/>
      <c r="BS85" s="335"/>
      <c r="BT85" s="335"/>
      <c r="BU85" s="335"/>
      <c r="BV85" s="335"/>
      <c r="BW85" s="335"/>
      <c r="BX85" s="335"/>
      <c r="BY85" s="335"/>
      <c r="BZ85" s="335"/>
      <c r="CA85" s="335"/>
      <c r="CB85" s="335"/>
      <c r="CC85" s="335"/>
      <c r="CD85" s="335"/>
      <c r="CE85" s="335"/>
      <c r="CF85" s="335"/>
      <c r="CG85" s="335"/>
      <c r="CH85" s="335"/>
      <c r="CI85" s="335"/>
      <c r="CJ85" s="335"/>
      <c r="CK85" s="335"/>
      <c r="CL85" s="335"/>
      <c r="CM85" s="335"/>
      <c r="CN85" s="335"/>
      <c r="CO85" s="335"/>
      <c r="CP85" s="335"/>
      <c r="CQ85" s="335"/>
      <c r="CR85" s="335"/>
      <c r="CS85" s="335"/>
      <c r="CT85" s="335"/>
      <c r="CU85" s="335"/>
      <c r="CV85" s="335"/>
      <c r="CW85" s="335"/>
      <c r="CX85" s="335"/>
      <c r="CY85" s="335"/>
      <c r="CZ85" s="335"/>
      <c r="DA85" s="335"/>
      <c r="DB85" s="335"/>
      <c r="DC85" s="335"/>
      <c r="DD85" s="335"/>
      <c r="DE85" s="335"/>
      <c r="DF85" s="335"/>
      <c r="DG85" s="335"/>
      <c r="DH85" s="335"/>
      <c r="DI85" s="335"/>
      <c r="DJ85" s="335"/>
      <c r="DK85" s="335"/>
      <c r="DL85" s="335"/>
      <c r="DM85" s="335"/>
      <c r="DN85" s="335"/>
      <c r="DO85" s="335"/>
      <c r="DP85" s="335"/>
      <c r="DQ85" s="335"/>
    </row>
    <row r="86" spans="1:121" x14ac:dyDescent="0.2">
      <c r="A86" s="360" t="s">
        <v>292</v>
      </c>
      <c r="B86" s="356"/>
      <c r="C86" s="356"/>
      <c r="D86" s="356"/>
      <c r="E86" s="356"/>
      <c r="F86" s="356"/>
      <c r="G86" s="356"/>
      <c r="H86" s="356"/>
      <c r="I86" s="356"/>
      <c r="J86" s="354"/>
      <c r="K86" s="354"/>
      <c r="L86" s="356"/>
      <c r="M86" s="356"/>
      <c r="N86" s="356"/>
      <c r="O86" s="356"/>
      <c r="P86" s="356"/>
      <c r="Q86" s="356"/>
      <c r="R86" s="356"/>
      <c r="S86" s="356"/>
      <c r="T86" s="356"/>
      <c r="U86" s="356"/>
      <c r="V86" s="354"/>
      <c r="W86" s="354"/>
      <c r="X86" s="356"/>
      <c r="Y86" s="356"/>
      <c r="Z86" s="354"/>
      <c r="AA86" s="354"/>
      <c r="AB86" s="369"/>
      <c r="AC86" s="355"/>
      <c r="AD86" s="354"/>
      <c r="AE86" s="354"/>
      <c r="AF86" s="356"/>
      <c r="AG86" s="356"/>
      <c r="AH86" s="354"/>
      <c r="AI86" s="354"/>
      <c r="AJ86" s="356"/>
      <c r="AK86" s="356"/>
      <c r="AL86" s="356"/>
      <c r="AM86" s="356"/>
      <c r="AN86" s="443"/>
      <c r="AO86" s="443"/>
      <c r="AP86" s="356"/>
      <c r="AQ86" s="356"/>
      <c r="AR86" s="354"/>
      <c r="AS86" s="354"/>
      <c r="AT86" s="354"/>
      <c r="AU86" s="354"/>
      <c r="AV86" s="356"/>
      <c r="AW86" s="357"/>
      <c r="AX86" s="356"/>
      <c r="AY86" s="357"/>
      <c r="AZ86" s="356"/>
      <c r="BA86" s="357"/>
      <c r="BB86" s="354"/>
      <c r="BC86" s="355"/>
      <c r="BD86" s="354"/>
      <c r="BE86" s="355"/>
      <c r="BF86" s="354"/>
      <c r="BG86" s="355"/>
      <c r="BH86" s="354"/>
      <c r="BI86" s="355"/>
      <c r="BJ86" s="354"/>
      <c r="BK86" s="355"/>
      <c r="BL86" s="354"/>
      <c r="BM86" s="355"/>
      <c r="BN86" s="354"/>
      <c r="BO86" s="355"/>
      <c r="BP86" s="354"/>
      <c r="BQ86" s="355"/>
      <c r="BR86" s="354"/>
      <c r="BS86" s="355"/>
      <c r="BT86" s="354"/>
      <c r="BU86" s="355"/>
      <c r="BV86" s="354"/>
      <c r="BW86" s="355"/>
      <c r="BX86" s="354"/>
      <c r="BY86" s="355"/>
      <c r="BZ86" s="354"/>
      <c r="CA86" s="355"/>
      <c r="CB86" s="354"/>
      <c r="CC86" s="355"/>
      <c r="CD86" s="354"/>
      <c r="CE86" s="355"/>
      <c r="CF86" s="354"/>
      <c r="CG86" s="355"/>
      <c r="CH86" s="354"/>
      <c r="CI86" s="355"/>
      <c r="CJ86" s="354"/>
      <c r="CK86" s="355"/>
      <c r="CL86" s="354"/>
      <c r="CM86" s="355"/>
      <c r="CN86" s="354"/>
      <c r="CO86" s="355"/>
      <c r="CP86" s="354"/>
      <c r="CQ86" s="355"/>
      <c r="CR86" s="354"/>
      <c r="CS86" s="355"/>
      <c r="CT86" s="354"/>
      <c r="CU86" s="355"/>
      <c r="CV86" s="354"/>
      <c r="CW86" s="355"/>
      <c r="CX86" s="354"/>
      <c r="CY86" s="355"/>
      <c r="CZ86" s="354"/>
      <c r="DA86" s="355"/>
      <c r="DB86" s="354"/>
      <c r="DC86" s="355"/>
      <c r="DD86" s="354"/>
      <c r="DE86" s="355"/>
      <c r="DF86" s="354"/>
      <c r="DG86" s="355"/>
      <c r="DH86" s="354"/>
      <c r="DI86" s="355"/>
      <c r="DJ86" s="354"/>
      <c r="DK86" s="355"/>
      <c r="DL86" s="354"/>
      <c r="DM86" s="355"/>
      <c r="DN86" s="354"/>
      <c r="DO86" s="355"/>
      <c r="DP86" s="354"/>
      <c r="DQ86" s="355"/>
    </row>
    <row r="87" spans="1:121" x14ac:dyDescent="0.2">
      <c r="A87" s="437" t="s">
        <v>293</v>
      </c>
      <c r="B87" s="433">
        <f>$B$10</f>
        <v>44562</v>
      </c>
      <c r="C87" s="434"/>
      <c r="D87" s="433" t="e">
        <f ca="1">$D$10</f>
        <v>#NAME?</v>
      </c>
      <c r="E87" s="434"/>
      <c r="F87" s="433" t="e">
        <f ca="1">$F$10</f>
        <v>#NAME?</v>
      </c>
      <c r="G87" s="434"/>
      <c r="H87" s="433" t="e">
        <f ca="1">$H$10</f>
        <v>#NAME?</v>
      </c>
      <c r="I87" s="434"/>
      <c r="J87" s="433" t="e">
        <f ca="1">$J$10</f>
        <v>#NAME?</v>
      </c>
      <c r="K87" s="434"/>
      <c r="L87" s="433" t="e">
        <f ca="1">$L$10</f>
        <v>#NAME?</v>
      </c>
      <c r="M87" s="434"/>
      <c r="N87" s="433" t="e">
        <f ca="1">$N$10</f>
        <v>#NAME?</v>
      </c>
      <c r="O87" s="434"/>
      <c r="P87" s="433" t="e">
        <f ca="1">$P$10</f>
        <v>#NAME?</v>
      </c>
      <c r="Q87" s="434"/>
      <c r="R87" s="433" t="e">
        <f ca="1">$R$10</f>
        <v>#NAME?</v>
      </c>
      <c r="S87" s="434"/>
      <c r="T87" s="433" t="e">
        <f ca="1">$T$10</f>
        <v>#NAME?</v>
      </c>
      <c r="U87" s="434"/>
      <c r="V87" s="433" t="e">
        <f ca="1">$V$10</f>
        <v>#NAME?</v>
      </c>
      <c r="W87" s="434"/>
      <c r="X87" s="433" t="e">
        <f ca="1">X10</f>
        <v>#NAME?</v>
      </c>
      <c r="Y87" s="434"/>
      <c r="Z87" s="433" t="e">
        <f ca="1">Z10</f>
        <v>#NAME?</v>
      </c>
      <c r="AA87" s="439"/>
      <c r="AB87" s="433" t="e">
        <f ca="1">AB10</f>
        <v>#NAME?</v>
      </c>
      <c r="AC87" s="434"/>
      <c r="AD87" s="440" t="e">
        <f ca="1">AD10</f>
        <v>#NAME?</v>
      </c>
      <c r="AE87" s="434"/>
      <c r="AF87" s="433" t="e">
        <f ca="1">AF10</f>
        <v>#NAME?</v>
      </c>
      <c r="AG87" s="434"/>
      <c r="AH87" s="433" t="e">
        <f ca="1">AH10</f>
        <v>#NAME?</v>
      </c>
      <c r="AI87" s="434"/>
      <c r="AJ87" s="433" t="e">
        <f ca="1">AJ10</f>
        <v>#NAME?</v>
      </c>
      <c r="AK87" s="434"/>
      <c r="AL87" s="433" t="e">
        <f ca="1">AL10</f>
        <v>#NAME?</v>
      </c>
      <c r="AM87" s="434"/>
      <c r="AN87" s="435" t="e">
        <f ca="1">AN10</f>
        <v>#NAME?</v>
      </c>
      <c r="AO87" s="436"/>
      <c r="AP87" s="433" t="e">
        <f ca="1">AP10</f>
        <v>#NAME?</v>
      </c>
      <c r="AQ87" s="434"/>
      <c r="AR87" s="433" t="e">
        <f ca="1">AR10</f>
        <v>#NAME?</v>
      </c>
      <c r="AS87" s="434"/>
      <c r="AT87" s="433" t="e">
        <f ca="1">AT10</f>
        <v>#NAME?</v>
      </c>
      <c r="AU87" s="434"/>
      <c r="AV87" s="433" t="e">
        <f ca="1">AV10</f>
        <v>#NAME?</v>
      </c>
      <c r="AW87" s="434"/>
      <c r="AX87" s="433" t="e">
        <f ca="1">AX10</f>
        <v>#NAME?</v>
      </c>
      <c r="AY87" s="434"/>
      <c r="AZ87" s="433" t="e">
        <f ca="1">AZ10</f>
        <v>#NAME?</v>
      </c>
      <c r="BA87" s="434"/>
      <c r="BB87" s="433" t="e">
        <f ca="1">BB10</f>
        <v>#NAME?</v>
      </c>
      <c r="BC87" s="434"/>
      <c r="BD87" s="433" t="e">
        <f ca="1">BD10</f>
        <v>#NAME?</v>
      </c>
      <c r="BE87" s="434"/>
      <c r="BF87" s="433" t="e">
        <f ca="1">BF10</f>
        <v>#NAME?</v>
      </c>
      <c r="BG87" s="434"/>
      <c r="BH87" s="433" t="e">
        <f ca="1">BH10</f>
        <v>#NAME?</v>
      </c>
      <c r="BI87" s="434"/>
      <c r="BJ87" s="433" t="e">
        <f ca="1">BJ10</f>
        <v>#NAME?</v>
      </c>
      <c r="BK87" s="434"/>
      <c r="BL87" s="433" t="e">
        <f ca="1">BL10</f>
        <v>#NAME?</v>
      </c>
      <c r="BM87" s="434"/>
      <c r="BN87" s="433" t="e">
        <f ca="1">BN10</f>
        <v>#NAME?</v>
      </c>
      <c r="BO87" s="434"/>
      <c r="BP87" s="433" t="e">
        <f ca="1">BP10</f>
        <v>#NAME?</v>
      </c>
      <c r="BQ87" s="434"/>
      <c r="BR87" s="433" t="e">
        <f ca="1">BR10</f>
        <v>#NAME?</v>
      </c>
      <c r="BS87" s="434"/>
      <c r="BT87" s="433" t="e">
        <f ca="1">BT10</f>
        <v>#NAME?</v>
      </c>
      <c r="BU87" s="434"/>
      <c r="BV87" s="433" t="e">
        <f ca="1">BV10</f>
        <v>#NAME?</v>
      </c>
      <c r="BW87" s="434"/>
      <c r="BX87" s="433" t="e">
        <f ca="1">BX10</f>
        <v>#NAME?</v>
      </c>
      <c r="BY87" s="434"/>
      <c r="BZ87" s="433" t="e">
        <f ca="1">BZ10</f>
        <v>#NAME?</v>
      </c>
      <c r="CA87" s="434"/>
      <c r="CB87" s="433" t="e">
        <f ca="1">CB10</f>
        <v>#NAME?</v>
      </c>
      <c r="CC87" s="434"/>
      <c r="CD87" s="433" t="e">
        <f ca="1">CD10</f>
        <v>#NAME?</v>
      </c>
      <c r="CE87" s="434"/>
      <c r="CF87" s="433" t="e">
        <f ca="1">CF10</f>
        <v>#NAME?</v>
      </c>
      <c r="CG87" s="434"/>
      <c r="CH87" s="433" t="e">
        <f ca="1">CH10</f>
        <v>#NAME?</v>
      </c>
      <c r="CI87" s="434"/>
      <c r="CJ87" s="433" t="e">
        <f ca="1">CJ10</f>
        <v>#NAME?</v>
      </c>
      <c r="CK87" s="434"/>
      <c r="CL87" s="433" t="e">
        <f ca="1">CL10</f>
        <v>#NAME?</v>
      </c>
      <c r="CM87" s="434"/>
      <c r="CN87" s="433" t="e">
        <f ca="1">CN10</f>
        <v>#NAME?</v>
      </c>
      <c r="CO87" s="434"/>
      <c r="CP87" s="433" t="e">
        <f ca="1">CP10</f>
        <v>#NAME?</v>
      </c>
      <c r="CQ87" s="434"/>
      <c r="CR87" s="433" t="e">
        <f ca="1">CR10</f>
        <v>#NAME?</v>
      </c>
      <c r="CS87" s="434"/>
      <c r="CT87" s="433" t="e">
        <f ca="1">CT10</f>
        <v>#NAME?</v>
      </c>
      <c r="CU87" s="434"/>
      <c r="CV87" s="433" t="e">
        <f ca="1">CV10</f>
        <v>#NAME?</v>
      </c>
      <c r="CW87" s="434"/>
      <c r="CX87" s="433" t="e">
        <f ca="1">CX10</f>
        <v>#NAME?</v>
      </c>
      <c r="CY87" s="434"/>
      <c r="CZ87" s="433" t="e">
        <f ca="1">CZ10</f>
        <v>#NAME?</v>
      </c>
      <c r="DA87" s="434"/>
      <c r="DB87" s="433" t="e">
        <f ca="1">DB10</f>
        <v>#NAME?</v>
      </c>
      <c r="DC87" s="434"/>
      <c r="DD87" s="433" t="e">
        <f ca="1">DD10</f>
        <v>#NAME?</v>
      </c>
      <c r="DE87" s="434"/>
      <c r="DF87" s="433" t="e">
        <f ca="1">DF10</f>
        <v>#NAME?</v>
      </c>
      <c r="DG87" s="434"/>
      <c r="DH87" s="433" t="e">
        <f ca="1">DH10</f>
        <v>#NAME?</v>
      </c>
      <c r="DI87" s="434"/>
      <c r="DJ87" s="433" t="e">
        <f ca="1">DJ10</f>
        <v>#NAME?</v>
      </c>
      <c r="DK87" s="434"/>
      <c r="DL87" s="433" t="e">
        <f ca="1">DL10</f>
        <v>#NAME?</v>
      </c>
      <c r="DM87" s="434"/>
      <c r="DN87" s="433" t="e">
        <f ca="1">DN10</f>
        <v>#NAME?</v>
      </c>
      <c r="DO87" s="434"/>
      <c r="DP87" s="433" t="e">
        <f ca="1">DP10</f>
        <v>#NAME?</v>
      </c>
      <c r="DQ87" s="434"/>
    </row>
    <row r="88" spans="1:121" ht="25.5" x14ac:dyDescent="0.2">
      <c r="A88" s="438"/>
      <c r="B88" s="370" t="s">
        <v>294</v>
      </c>
      <c r="C88" s="370" t="s">
        <v>295</v>
      </c>
      <c r="D88" s="370" t="s">
        <v>294</v>
      </c>
      <c r="E88" s="370" t="s">
        <v>295</v>
      </c>
      <c r="F88" s="370" t="s">
        <v>294</v>
      </c>
      <c r="G88" s="370" t="s">
        <v>295</v>
      </c>
      <c r="H88" s="370" t="s">
        <v>294</v>
      </c>
      <c r="I88" s="370" t="s">
        <v>295</v>
      </c>
      <c r="J88" s="370" t="s">
        <v>294</v>
      </c>
      <c r="K88" s="370" t="s">
        <v>295</v>
      </c>
      <c r="L88" s="370" t="s">
        <v>294</v>
      </c>
      <c r="M88" s="370" t="s">
        <v>295</v>
      </c>
      <c r="N88" s="370" t="s">
        <v>294</v>
      </c>
      <c r="O88" s="370" t="s">
        <v>295</v>
      </c>
      <c r="P88" s="370" t="s">
        <v>294</v>
      </c>
      <c r="Q88" s="370" t="s">
        <v>295</v>
      </c>
      <c r="R88" s="370" t="s">
        <v>294</v>
      </c>
      <c r="S88" s="370" t="s">
        <v>295</v>
      </c>
      <c r="T88" s="370" t="s">
        <v>294</v>
      </c>
      <c r="U88" s="370" t="s">
        <v>295</v>
      </c>
      <c r="V88" s="370" t="s">
        <v>294</v>
      </c>
      <c r="W88" s="370" t="s">
        <v>295</v>
      </c>
      <c r="X88" s="370" t="s">
        <v>294</v>
      </c>
      <c r="Y88" s="370" t="s">
        <v>295</v>
      </c>
      <c r="Z88" s="370" t="s">
        <v>294</v>
      </c>
      <c r="AA88" s="371" t="s">
        <v>295</v>
      </c>
      <c r="AB88" s="370" t="s">
        <v>294</v>
      </c>
      <c r="AC88" s="370" t="s">
        <v>295</v>
      </c>
      <c r="AD88" s="372" t="s">
        <v>294</v>
      </c>
      <c r="AE88" s="370" t="s">
        <v>295</v>
      </c>
      <c r="AF88" s="370" t="s">
        <v>294</v>
      </c>
      <c r="AG88" s="370" t="s">
        <v>295</v>
      </c>
      <c r="AH88" s="370" t="s">
        <v>294</v>
      </c>
      <c r="AI88" s="370" t="s">
        <v>295</v>
      </c>
      <c r="AJ88" s="370" t="s">
        <v>294</v>
      </c>
      <c r="AK88" s="370" t="s">
        <v>295</v>
      </c>
      <c r="AL88" s="370" t="s">
        <v>294</v>
      </c>
      <c r="AM88" s="370" t="s">
        <v>295</v>
      </c>
      <c r="AN88" s="370" t="s">
        <v>294</v>
      </c>
      <c r="AO88" s="370" t="s">
        <v>295</v>
      </c>
      <c r="AP88" s="370" t="s">
        <v>294</v>
      </c>
      <c r="AQ88" s="370" t="s">
        <v>295</v>
      </c>
      <c r="AR88" s="370" t="s">
        <v>294</v>
      </c>
      <c r="AS88" s="370" t="s">
        <v>295</v>
      </c>
      <c r="AT88" s="370" t="s">
        <v>294</v>
      </c>
      <c r="AU88" s="370" t="s">
        <v>295</v>
      </c>
      <c r="AV88" s="370" t="s">
        <v>294</v>
      </c>
      <c r="AW88" s="370" t="s">
        <v>295</v>
      </c>
      <c r="AX88" s="370" t="s">
        <v>294</v>
      </c>
      <c r="AY88" s="370" t="s">
        <v>295</v>
      </c>
      <c r="AZ88" s="370" t="s">
        <v>294</v>
      </c>
      <c r="BA88" s="370" t="s">
        <v>295</v>
      </c>
      <c r="BB88" s="370" t="s">
        <v>294</v>
      </c>
      <c r="BC88" s="370" t="s">
        <v>295</v>
      </c>
      <c r="BD88" s="370" t="s">
        <v>294</v>
      </c>
      <c r="BE88" s="370" t="s">
        <v>295</v>
      </c>
      <c r="BF88" s="370" t="s">
        <v>294</v>
      </c>
      <c r="BG88" s="370" t="s">
        <v>295</v>
      </c>
      <c r="BH88" s="370" t="s">
        <v>294</v>
      </c>
      <c r="BI88" s="370" t="s">
        <v>295</v>
      </c>
      <c r="BJ88" s="370" t="s">
        <v>294</v>
      </c>
      <c r="BK88" s="370" t="s">
        <v>295</v>
      </c>
      <c r="BL88" s="370" t="s">
        <v>294</v>
      </c>
      <c r="BM88" s="370" t="s">
        <v>295</v>
      </c>
      <c r="BN88" s="370" t="s">
        <v>294</v>
      </c>
      <c r="BO88" s="370" t="s">
        <v>295</v>
      </c>
      <c r="BP88" s="370" t="s">
        <v>294</v>
      </c>
      <c r="BQ88" s="370" t="s">
        <v>295</v>
      </c>
      <c r="BR88" s="370" t="s">
        <v>294</v>
      </c>
      <c r="BS88" s="370" t="s">
        <v>295</v>
      </c>
      <c r="BT88" s="370" t="s">
        <v>294</v>
      </c>
      <c r="BU88" s="370" t="s">
        <v>295</v>
      </c>
      <c r="BV88" s="370" t="s">
        <v>294</v>
      </c>
      <c r="BW88" s="370" t="s">
        <v>295</v>
      </c>
      <c r="BX88" s="370" t="s">
        <v>294</v>
      </c>
      <c r="BY88" s="370" t="s">
        <v>295</v>
      </c>
      <c r="BZ88" s="370" t="s">
        <v>294</v>
      </c>
      <c r="CA88" s="370" t="s">
        <v>295</v>
      </c>
      <c r="CB88" s="370" t="s">
        <v>294</v>
      </c>
      <c r="CC88" s="370" t="s">
        <v>295</v>
      </c>
      <c r="CD88" s="370" t="s">
        <v>294</v>
      </c>
      <c r="CE88" s="370" t="s">
        <v>295</v>
      </c>
      <c r="CF88" s="370" t="s">
        <v>294</v>
      </c>
      <c r="CG88" s="370" t="s">
        <v>295</v>
      </c>
      <c r="CH88" s="370" t="s">
        <v>294</v>
      </c>
      <c r="CI88" s="370" t="s">
        <v>295</v>
      </c>
      <c r="CJ88" s="370" t="s">
        <v>294</v>
      </c>
      <c r="CK88" s="370" t="s">
        <v>295</v>
      </c>
      <c r="CL88" s="370" t="s">
        <v>294</v>
      </c>
      <c r="CM88" s="370" t="s">
        <v>295</v>
      </c>
      <c r="CN88" s="370" t="s">
        <v>294</v>
      </c>
      <c r="CO88" s="370" t="s">
        <v>295</v>
      </c>
      <c r="CP88" s="370" t="s">
        <v>294</v>
      </c>
      <c r="CQ88" s="370" t="s">
        <v>295</v>
      </c>
      <c r="CR88" s="370" t="s">
        <v>294</v>
      </c>
      <c r="CS88" s="370" t="s">
        <v>295</v>
      </c>
      <c r="CT88" s="370" t="s">
        <v>294</v>
      </c>
      <c r="CU88" s="370" t="s">
        <v>295</v>
      </c>
      <c r="CV88" s="370" t="s">
        <v>294</v>
      </c>
      <c r="CW88" s="370" t="s">
        <v>295</v>
      </c>
      <c r="CX88" s="370" t="s">
        <v>294</v>
      </c>
      <c r="CY88" s="370" t="s">
        <v>295</v>
      </c>
      <c r="CZ88" s="370" t="s">
        <v>294</v>
      </c>
      <c r="DA88" s="370" t="s">
        <v>295</v>
      </c>
      <c r="DB88" s="370" t="s">
        <v>294</v>
      </c>
      <c r="DC88" s="370" t="s">
        <v>295</v>
      </c>
      <c r="DD88" s="370" t="s">
        <v>294</v>
      </c>
      <c r="DE88" s="370" t="s">
        <v>295</v>
      </c>
      <c r="DF88" s="370" t="s">
        <v>294</v>
      </c>
      <c r="DG88" s="370" t="s">
        <v>295</v>
      </c>
      <c r="DH88" s="370" t="s">
        <v>294</v>
      </c>
      <c r="DI88" s="370" t="s">
        <v>295</v>
      </c>
      <c r="DJ88" s="370" t="s">
        <v>294</v>
      </c>
      <c r="DK88" s="370" t="s">
        <v>295</v>
      </c>
      <c r="DL88" s="370" t="s">
        <v>294</v>
      </c>
      <c r="DM88" s="370" t="s">
        <v>295</v>
      </c>
      <c r="DN88" s="370" t="s">
        <v>294</v>
      </c>
      <c r="DO88" s="370" t="s">
        <v>295</v>
      </c>
      <c r="DP88" s="370" t="s">
        <v>294</v>
      </c>
      <c r="DQ88" s="370" t="s">
        <v>295</v>
      </c>
    </row>
    <row r="89" spans="1:121" s="331" customFormat="1" x14ac:dyDescent="0.2">
      <c r="A89" s="373" t="s">
        <v>296</v>
      </c>
      <c r="B89" s="374">
        <v>0</v>
      </c>
      <c r="C89" s="374">
        <v>0</v>
      </c>
      <c r="D89" s="374">
        <v>0</v>
      </c>
      <c r="E89" s="374">
        <v>0</v>
      </c>
      <c r="F89" s="374">
        <v>0</v>
      </c>
      <c r="G89" s="374">
        <v>0</v>
      </c>
      <c r="H89" s="375" t="s">
        <v>97</v>
      </c>
      <c r="I89" s="375">
        <v>0</v>
      </c>
      <c r="J89" s="375" t="s">
        <v>97</v>
      </c>
      <c r="K89" s="376">
        <v>0</v>
      </c>
      <c r="L89" s="375" t="s">
        <v>97</v>
      </c>
      <c r="M89" s="376">
        <v>0</v>
      </c>
      <c r="N89" s="375" t="s">
        <v>97</v>
      </c>
      <c r="O89" s="375">
        <v>0</v>
      </c>
      <c r="P89" s="375" t="s">
        <v>97</v>
      </c>
      <c r="Q89" s="376">
        <v>0</v>
      </c>
      <c r="R89" s="376" t="s">
        <v>97</v>
      </c>
      <c r="S89" s="376">
        <v>0</v>
      </c>
      <c r="T89" s="375" t="s">
        <v>97</v>
      </c>
      <c r="U89" s="376" t="s">
        <v>97</v>
      </c>
      <c r="V89" s="375" t="s">
        <v>97</v>
      </c>
      <c r="W89" s="377" t="s">
        <v>97</v>
      </c>
      <c r="X89" s="376" t="s">
        <v>97</v>
      </c>
      <c r="Y89" s="376" t="s">
        <v>97</v>
      </c>
      <c r="Z89" s="376" t="s">
        <v>97</v>
      </c>
      <c r="AA89" s="376" t="s">
        <v>97</v>
      </c>
      <c r="AB89" s="376" t="s">
        <v>97</v>
      </c>
      <c r="AC89" s="376" t="s">
        <v>97</v>
      </c>
      <c r="AD89" s="378" t="s">
        <v>297</v>
      </c>
      <c r="AE89" s="379" t="s">
        <v>297</v>
      </c>
      <c r="AF89" s="378" t="s">
        <v>297</v>
      </c>
      <c r="AG89" s="380" t="s">
        <v>297</v>
      </c>
      <c r="AH89" s="378" t="s">
        <v>297</v>
      </c>
      <c r="AI89" s="379" t="s">
        <v>297</v>
      </c>
      <c r="AJ89" s="381" t="s">
        <v>297</v>
      </c>
      <c r="AK89" s="381" t="s">
        <v>297</v>
      </c>
      <c r="AL89" s="378" t="s">
        <v>297</v>
      </c>
      <c r="AM89" s="380" t="s">
        <v>297</v>
      </c>
      <c r="AN89" s="378" t="s">
        <v>297</v>
      </c>
      <c r="AO89" s="380" t="s">
        <v>297</v>
      </c>
      <c r="AP89" s="378" t="s">
        <v>297</v>
      </c>
      <c r="AQ89" s="380" t="s">
        <v>297</v>
      </c>
      <c r="AR89" s="378" t="s">
        <v>297</v>
      </c>
      <c r="AS89" s="379" t="s">
        <v>297</v>
      </c>
      <c r="AT89" s="378" t="s">
        <v>297</v>
      </c>
      <c r="AU89" s="379" t="s">
        <v>297</v>
      </c>
      <c r="AV89" s="378" t="s">
        <v>297</v>
      </c>
      <c r="AW89" s="380" t="s">
        <v>297</v>
      </c>
      <c r="AX89" s="378" t="s">
        <v>297</v>
      </c>
      <c r="AY89" s="380" t="s">
        <v>297</v>
      </c>
      <c r="AZ89" s="378" t="s">
        <v>297</v>
      </c>
      <c r="BA89" s="380" t="s">
        <v>297</v>
      </c>
      <c r="BB89" s="378" t="s">
        <v>297</v>
      </c>
      <c r="BC89" s="380" t="s">
        <v>297</v>
      </c>
      <c r="BD89" s="378" t="s">
        <v>297</v>
      </c>
      <c r="BE89" s="380" t="s">
        <v>297</v>
      </c>
      <c r="BF89" s="378" t="s">
        <v>297</v>
      </c>
      <c r="BG89" s="380" t="s">
        <v>297</v>
      </c>
      <c r="BH89" s="378" t="s">
        <v>297</v>
      </c>
      <c r="BI89" s="380" t="s">
        <v>297</v>
      </c>
      <c r="BJ89" s="378" t="s">
        <v>297</v>
      </c>
      <c r="BK89" s="380" t="s">
        <v>297</v>
      </c>
      <c r="BL89" s="382" t="s">
        <v>297</v>
      </c>
      <c r="BM89" s="383" t="s">
        <v>297</v>
      </c>
      <c r="BN89" s="378" t="s">
        <v>297</v>
      </c>
      <c r="BO89" s="380" t="s">
        <v>297</v>
      </c>
      <c r="BP89" s="378" t="s">
        <v>297</v>
      </c>
      <c r="BQ89" s="380" t="s">
        <v>297</v>
      </c>
      <c r="BR89" s="378" t="s">
        <v>297</v>
      </c>
      <c r="BS89" s="380" t="s">
        <v>297</v>
      </c>
      <c r="BT89" s="50" t="s">
        <v>297</v>
      </c>
      <c r="BU89" s="384" t="s">
        <v>297</v>
      </c>
      <c r="BV89" s="50" t="s">
        <v>97</v>
      </c>
      <c r="BW89" s="380">
        <v>0</v>
      </c>
      <c r="BX89" s="50" t="s">
        <v>97</v>
      </c>
      <c r="BY89" s="380">
        <v>0</v>
      </c>
      <c r="BZ89" s="50" t="s">
        <v>97</v>
      </c>
      <c r="CA89" s="50" t="s">
        <v>97</v>
      </c>
      <c r="CB89" s="50" t="s">
        <v>97</v>
      </c>
      <c r="CC89" s="384" t="s">
        <v>97</v>
      </c>
      <c r="CD89" s="378"/>
      <c r="CE89" s="380"/>
      <c r="CF89" s="378"/>
      <c r="CG89" s="380"/>
      <c r="CH89" s="378"/>
      <c r="CI89" s="380"/>
      <c r="CJ89" s="378"/>
      <c r="CK89" s="380"/>
      <c r="CL89" s="378"/>
      <c r="CM89" s="380"/>
      <c r="CN89" s="378"/>
      <c r="CO89" s="380"/>
      <c r="CP89" s="378"/>
      <c r="CQ89" s="380"/>
      <c r="CR89" s="378"/>
      <c r="CS89" s="380"/>
      <c r="CT89" s="378"/>
      <c r="CU89" s="380"/>
      <c r="CV89" s="378"/>
      <c r="CW89" s="380"/>
      <c r="CX89" s="378"/>
      <c r="CY89" s="380"/>
      <c r="CZ89" s="378"/>
      <c r="DA89" s="380"/>
      <c r="DB89" s="378"/>
      <c r="DC89" s="380"/>
      <c r="DD89" s="378"/>
      <c r="DE89" s="380"/>
      <c r="DF89" s="378"/>
      <c r="DG89" s="380"/>
      <c r="DH89" s="378"/>
      <c r="DI89" s="380"/>
      <c r="DJ89" s="378"/>
      <c r="DK89" s="380"/>
      <c r="DL89" s="378"/>
      <c r="DM89" s="380"/>
      <c r="DN89" s="378"/>
      <c r="DO89" s="380"/>
      <c r="DP89" s="378"/>
      <c r="DQ89" s="380"/>
    </row>
    <row r="90" spans="1:121" s="331" customFormat="1" x14ac:dyDescent="0.2">
      <c r="A90" s="373" t="s">
        <v>298</v>
      </c>
      <c r="B90" s="374">
        <v>0</v>
      </c>
      <c r="C90" s="374">
        <v>0</v>
      </c>
      <c r="D90" s="374">
        <v>0</v>
      </c>
      <c r="E90" s="374">
        <v>0</v>
      </c>
      <c r="F90" s="374">
        <v>0</v>
      </c>
      <c r="G90" s="374">
        <v>0</v>
      </c>
      <c r="H90" s="375" t="s">
        <v>97</v>
      </c>
      <c r="I90" s="375">
        <v>1E-4</v>
      </c>
      <c r="J90" s="375" t="s">
        <v>97</v>
      </c>
      <c r="K90" s="376">
        <v>1E-4</v>
      </c>
      <c r="L90" s="375" t="s">
        <v>97</v>
      </c>
      <c r="M90" s="376">
        <v>0</v>
      </c>
      <c r="N90" s="375" t="s">
        <v>97</v>
      </c>
      <c r="O90" s="375">
        <v>2.0000000000000001E-4</v>
      </c>
      <c r="P90" s="375" t="s">
        <v>97</v>
      </c>
      <c r="Q90" s="376">
        <v>2.9999999999999997E-4</v>
      </c>
      <c r="R90" s="376" t="s">
        <v>97</v>
      </c>
      <c r="S90" s="376">
        <v>2.9999999999999997E-4</v>
      </c>
      <c r="T90" s="375" t="s">
        <v>97</v>
      </c>
      <c r="U90" s="376" t="s">
        <v>97</v>
      </c>
      <c r="V90" s="375" t="s">
        <v>97</v>
      </c>
      <c r="W90" s="377" t="s">
        <v>97</v>
      </c>
      <c r="X90" s="376" t="s">
        <v>97</v>
      </c>
      <c r="Y90" s="376" t="s">
        <v>97</v>
      </c>
      <c r="Z90" s="376" t="s">
        <v>97</v>
      </c>
      <c r="AA90" s="376" t="s">
        <v>97</v>
      </c>
      <c r="AB90" s="376" t="s">
        <v>97</v>
      </c>
      <c r="AC90" s="376" t="s">
        <v>97</v>
      </c>
      <c r="AD90" s="385" t="s">
        <v>297</v>
      </c>
      <c r="AE90" s="386" t="s">
        <v>297</v>
      </c>
      <c r="AF90" s="387" t="s">
        <v>297</v>
      </c>
      <c r="AG90" s="388" t="s">
        <v>297</v>
      </c>
      <c r="AH90" s="385" t="s">
        <v>297</v>
      </c>
      <c r="AI90" s="386" t="s">
        <v>297</v>
      </c>
      <c r="AJ90" s="389" t="s">
        <v>297</v>
      </c>
      <c r="AK90" s="389" t="s">
        <v>297</v>
      </c>
      <c r="AL90" s="387" t="s">
        <v>297</v>
      </c>
      <c r="AM90" s="388" t="s">
        <v>297</v>
      </c>
      <c r="AN90" s="387" t="s">
        <v>297</v>
      </c>
      <c r="AO90" s="388" t="s">
        <v>297</v>
      </c>
      <c r="AP90" s="387" t="s">
        <v>297</v>
      </c>
      <c r="AQ90" s="388" t="s">
        <v>297</v>
      </c>
      <c r="AR90" s="385" t="s">
        <v>297</v>
      </c>
      <c r="AS90" s="386" t="s">
        <v>297</v>
      </c>
      <c r="AT90" s="385" t="s">
        <v>297</v>
      </c>
      <c r="AU90" s="386" t="s">
        <v>297</v>
      </c>
      <c r="AV90" s="387" t="s">
        <v>297</v>
      </c>
      <c r="AW90" s="388" t="s">
        <v>297</v>
      </c>
      <c r="AX90" s="387" t="s">
        <v>297</v>
      </c>
      <c r="AY90" s="388" t="s">
        <v>297</v>
      </c>
      <c r="AZ90" s="387" t="s">
        <v>297</v>
      </c>
      <c r="BA90" s="388" t="s">
        <v>297</v>
      </c>
      <c r="BB90" s="387" t="s">
        <v>297</v>
      </c>
      <c r="BC90" s="388" t="s">
        <v>297</v>
      </c>
      <c r="BD90" s="387" t="s">
        <v>297</v>
      </c>
      <c r="BE90" s="388" t="s">
        <v>297</v>
      </c>
      <c r="BF90" s="387" t="s">
        <v>297</v>
      </c>
      <c r="BG90" s="388" t="s">
        <v>297</v>
      </c>
      <c r="BH90" s="387" t="s">
        <v>297</v>
      </c>
      <c r="BI90" s="388" t="s">
        <v>297</v>
      </c>
      <c r="BJ90" s="387" t="s">
        <v>297</v>
      </c>
      <c r="BK90" s="388" t="s">
        <v>297</v>
      </c>
      <c r="BL90" s="390" t="s">
        <v>297</v>
      </c>
      <c r="BM90" s="391" t="s">
        <v>297</v>
      </c>
      <c r="BN90" s="387" t="s">
        <v>297</v>
      </c>
      <c r="BO90" s="388" t="s">
        <v>297</v>
      </c>
      <c r="BP90" s="387" t="s">
        <v>297</v>
      </c>
      <c r="BQ90" s="388" t="s">
        <v>297</v>
      </c>
      <c r="BR90" s="387" t="s">
        <v>297</v>
      </c>
      <c r="BS90" s="388" t="s">
        <v>297</v>
      </c>
      <c r="BT90" s="54" t="s">
        <v>297</v>
      </c>
      <c r="BU90" s="392" t="s">
        <v>297</v>
      </c>
      <c r="BV90" s="54" t="s">
        <v>97</v>
      </c>
      <c r="BW90" s="392" t="s">
        <v>97</v>
      </c>
      <c r="BX90" s="54" t="s">
        <v>97</v>
      </c>
      <c r="BY90" s="392" t="s">
        <v>97</v>
      </c>
      <c r="BZ90" s="54" t="s">
        <v>97</v>
      </c>
      <c r="CA90" s="54" t="s">
        <v>97</v>
      </c>
      <c r="CB90" s="54" t="s">
        <v>97</v>
      </c>
      <c r="CC90" s="392" t="s">
        <v>97</v>
      </c>
      <c r="CD90" s="387"/>
      <c r="CE90" s="388"/>
      <c r="CF90" s="387"/>
      <c r="CG90" s="388"/>
      <c r="CH90" s="387"/>
      <c r="CI90" s="388"/>
      <c r="CJ90" s="387"/>
      <c r="CK90" s="388"/>
      <c r="CL90" s="387"/>
      <c r="CM90" s="388"/>
      <c r="CN90" s="387"/>
      <c r="CO90" s="388"/>
      <c r="CP90" s="387"/>
      <c r="CQ90" s="388"/>
      <c r="CR90" s="387"/>
      <c r="CS90" s="388"/>
      <c r="CT90" s="387"/>
      <c r="CU90" s="388"/>
      <c r="CV90" s="387"/>
      <c r="CW90" s="388"/>
      <c r="CX90" s="387"/>
      <c r="CY90" s="388"/>
      <c r="CZ90" s="387"/>
      <c r="DA90" s="388"/>
      <c r="DB90" s="387"/>
      <c r="DC90" s="388"/>
      <c r="DD90" s="387"/>
      <c r="DE90" s="388"/>
      <c r="DF90" s="387"/>
      <c r="DG90" s="388"/>
      <c r="DH90" s="387"/>
      <c r="DI90" s="388"/>
      <c r="DJ90" s="387"/>
      <c r="DK90" s="388"/>
      <c r="DL90" s="387"/>
      <c r="DM90" s="388"/>
      <c r="DN90" s="387"/>
      <c r="DO90" s="388"/>
      <c r="DP90" s="387"/>
      <c r="DQ90" s="388"/>
    </row>
    <row r="91" spans="1:121" s="364" customFormat="1" x14ac:dyDescent="0.2">
      <c r="A91" s="373" t="s">
        <v>299</v>
      </c>
      <c r="B91" s="374">
        <v>0</v>
      </c>
      <c r="C91" s="374">
        <v>5.3E-3</v>
      </c>
      <c r="D91" s="374">
        <v>0</v>
      </c>
      <c r="E91" s="374">
        <v>7.3000000000000001E-3</v>
      </c>
      <c r="F91" s="374">
        <v>0</v>
      </c>
      <c r="G91" s="374">
        <v>6.7999999999999996E-3</v>
      </c>
      <c r="H91" s="375" t="s">
        <v>97</v>
      </c>
      <c r="I91" s="375">
        <v>6.0000000000000001E-3</v>
      </c>
      <c r="J91" s="375" t="s">
        <v>97</v>
      </c>
      <c r="K91" s="376">
        <v>4.7999999999999996E-3</v>
      </c>
      <c r="L91" s="375" t="s">
        <v>97</v>
      </c>
      <c r="M91" s="376">
        <v>1.3299999999999999E-2</v>
      </c>
      <c r="N91" s="375" t="s">
        <v>97</v>
      </c>
      <c r="O91" s="375">
        <v>8.3999999999999995E-3</v>
      </c>
      <c r="P91" s="375" t="s">
        <v>97</v>
      </c>
      <c r="Q91" s="376">
        <v>1.0500000000000001E-2</v>
      </c>
      <c r="R91" s="376" t="s">
        <v>97</v>
      </c>
      <c r="S91" s="376">
        <v>5.0000000000000001E-3</v>
      </c>
      <c r="T91" s="375" t="s">
        <v>97</v>
      </c>
      <c r="U91" s="376">
        <v>5.4999999999999997E-3</v>
      </c>
      <c r="V91" s="375" t="s">
        <v>97</v>
      </c>
      <c r="W91" s="377">
        <v>5.4000000000000003E-3</v>
      </c>
      <c r="X91" s="376" t="s">
        <v>97</v>
      </c>
      <c r="Y91" s="376">
        <v>1.6E-2</v>
      </c>
      <c r="Z91" s="376" t="s">
        <v>97</v>
      </c>
      <c r="AA91" s="376">
        <v>5.3E-3</v>
      </c>
      <c r="AB91" s="376" t="s">
        <v>97</v>
      </c>
      <c r="AC91" s="376">
        <v>1.0200000000000001E-2</v>
      </c>
      <c r="AD91" s="385" t="s">
        <v>297</v>
      </c>
      <c r="AE91" s="386">
        <v>6.8999999999999999E-3</v>
      </c>
      <c r="AF91" s="387" t="s">
        <v>297</v>
      </c>
      <c r="AG91" s="388">
        <v>6.6E-3</v>
      </c>
      <c r="AH91" s="385" t="s">
        <v>297</v>
      </c>
      <c r="AI91" s="386">
        <v>5.1999999999999998E-3</v>
      </c>
      <c r="AJ91" s="389" t="s">
        <v>297</v>
      </c>
      <c r="AK91" s="389">
        <v>6.0000000000000001E-3</v>
      </c>
      <c r="AL91" s="387" t="s">
        <v>297</v>
      </c>
      <c r="AM91" s="388">
        <v>3.8999999999999998E-3</v>
      </c>
      <c r="AN91" s="387" t="s">
        <v>297</v>
      </c>
      <c r="AO91" s="388">
        <v>5.8999999999999999E-3</v>
      </c>
      <c r="AP91" s="387" t="s">
        <v>297</v>
      </c>
      <c r="AQ91" s="388">
        <v>6.7000000000000002E-3</v>
      </c>
      <c r="AR91" s="385" t="s">
        <v>297</v>
      </c>
      <c r="AS91" s="386">
        <v>2.3E-3</v>
      </c>
      <c r="AT91" s="385" t="s">
        <v>297</v>
      </c>
      <c r="AU91" s="386">
        <v>5.4000000000000003E-3</v>
      </c>
      <c r="AV91" s="387" t="s">
        <v>297</v>
      </c>
      <c r="AW91" s="388">
        <v>2.5999999999999999E-3</v>
      </c>
      <c r="AX91" s="387" t="s">
        <v>297</v>
      </c>
      <c r="AY91" s="388">
        <v>5.1999999999999998E-3</v>
      </c>
      <c r="AZ91" s="387" t="s">
        <v>297</v>
      </c>
      <c r="BA91" s="388">
        <v>8.6E-3</v>
      </c>
      <c r="BB91" s="387" t="s">
        <v>297</v>
      </c>
      <c r="BC91" s="388">
        <v>4.3E-3</v>
      </c>
      <c r="BD91" s="387" t="s">
        <v>297</v>
      </c>
      <c r="BE91" s="388">
        <v>3.5000000000000001E-3</v>
      </c>
      <c r="BF91" s="387" t="s">
        <v>297</v>
      </c>
      <c r="BG91" s="388">
        <v>5.1000000000000004E-3</v>
      </c>
      <c r="BH91" s="387" t="s">
        <v>297</v>
      </c>
      <c r="BI91" s="388">
        <v>2.8E-3</v>
      </c>
      <c r="BJ91" s="387" t="s">
        <v>297</v>
      </c>
      <c r="BK91" s="388">
        <v>4.4000000000000003E-3</v>
      </c>
      <c r="BL91" s="390" t="s">
        <v>297</v>
      </c>
      <c r="BM91" s="391">
        <v>5.1000000000000004E-3</v>
      </c>
      <c r="BN91" s="387" t="s">
        <v>297</v>
      </c>
      <c r="BO91" s="388">
        <v>3.2000000000000002E-3</v>
      </c>
      <c r="BP91" s="387" t="s">
        <v>297</v>
      </c>
      <c r="BQ91" s="388">
        <v>6.4000000000000003E-3</v>
      </c>
      <c r="BR91" s="387" t="s">
        <v>297</v>
      </c>
      <c r="BS91" s="388">
        <v>4.4000000000000003E-3</v>
      </c>
      <c r="BT91" s="54" t="s">
        <v>297</v>
      </c>
      <c r="BU91" s="388">
        <v>6.0000000000000001E-3</v>
      </c>
      <c r="BV91" s="54" t="s">
        <v>97</v>
      </c>
      <c r="BW91" s="388">
        <v>3.0300000000000001E-2</v>
      </c>
      <c r="BX91" s="54" t="s">
        <v>97</v>
      </c>
      <c r="BY91" s="388">
        <v>2.81E-2</v>
      </c>
      <c r="BZ91" s="54" t="s">
        <v>97</v>
      </c>
      <c r="CA91" s="387">
        <v>3.5000000000000001E-3</v>
      </c>
      <c r="CB91" s="54" t="s">
        <v>97</v>
      </c>
      <c r="CC91" s="388">
        <v>1.2800000000000001E-2</v>
      </c>
      <c r="CD91" s="387"/>
      <c r="CE91" s="388"/>
      <c r="CF91" s="387"/>
      <c r="CG91" s="388"/>
      <c r="CH91" s="387"/>
      <c r="CI91" s="388"/>
      <c r="CJ91" s="387"/>
      <c r="CK91" s="388"/>
      <c r="CL91" s="387"/>
      <c r="CM91" s="388"/>
      <c r="CN91" s="387"/>
      <c r="CO91" s="388"/>
      <c r="CP91" s="387"/>
      <c r="CQ91" s="388"/>
      <c r="CR91" s="387"/>
      <c r="CS91" s="388"/>
      <c r="CT91" s="387"/>
      <c r="CU91" s="388"/>
      <c r="CV91" s="387"/>
      <c r="CW91" s="388"/>
      <c r="CX91" s="387"/>
      <c r="CY91" s="388"/>
      <c r="CZ91" s="387"/>
      <c r="DA91" s="388"/>
      <c r="DB91" s="387"/>
      <c r="DC91" s="388"/>
      <c r="DD91" s="387"/>
      <c r="DE91" s="388"/>
      <c r="DF91" s="387"/>
      <c r="DG91" s="388"/>
      <c r="DH91" s="387"/>
      <c r="DI91" s="388"/>
      <c r="DJ91" s="387"/>
      <c r="DK91" s="388"/>
      <c r="DL91" s="387"/>
      <c r="DM91" s="388"/>
      <c r="DN91" s="387"/>
      <c r="DO91" s="388"/>
      <c r="DP91" s="387"/>
      <c r="DQ91" s="388"/>
    </row>
    <row r="92" spans="1:121" s="364" customFormat="1" x14ac:dyDescent="0.2">
      <c r="A92" s="373" t="s">
        <v>300</v>
      </c>
      <c r="B92" s="374">
        <v>0</v>
      </c>
      <c r="C92" s="374">
        <v>0</v>
      </c>
      <c r="D92" s="374">
        <v>0</v>
      </c>
      <c r="E92" s="374">
        <v>2.2000000000000001E-3</v>
      </c>
      <c r="F92" s="374">
        <v>0</v>
      </c>
      <c r="G92" s="374">
        <v>3.3999999999999998E-3</v>
      </c>
      <c r="H92" s="375" t="s">
        <v>97</v>
      </c>
      <c r="I92" s="375">
        <v>2.0000000000000001E-4</v>
      </c>
      <c r="J92" s="375" t="s">
        <v>97</v>
      </c>
      <c r="K92" s="376">
        <v>2.0000000000000001E-4</v>
      </c>
      <c r="L92" s="375" t="s">
        <v>97</v>
      </c>
      <c r="M92" s="376">
        <v>3.8999999999999998E-3</v>
      </c>
      <c r="N92" s="375" t="s">
        <v>97</v>
      </c>
      <c r="O92" s="375">
        <v>2.9999999999999997E-4</v>
      </c>
      <c r="P92" s="375" t="s">
        <v>97</v>
      </c>
      <c r="Q92" s="376">
        <v>2.3999999999999998E-3</v>
      </c>
      <c r="R92" s="376" t="s">
        <v>97</v>
      </c>
      <c r="S92" s="376">
        <v>5.9999999999999995E-4</v>
      </c>
      <c r="T92" s="375" t="s">
        <v>97</v>
      </c>
      <c r="U92" s="376">
        <v>4.0000000000000002E-4</v>
      </c>
      <c r="V92" s="375" t="s">
        <v>97</v>
      </c>
      <c r="W92" s="377">
        <v>2.9999999999999997E-4</v>
      </c>
      <c r="X92" s="376" t="s">
        <v>97</v>
      </c>
      <c r="Y92" s="376">
        <v>1.8E-3</v>
      </c>
      <c r="Z92" s="376" t="s">
        <v>97</v>
      </c>
      <c r="AA92" s="376">
        <v>4.0000000000000002E-4</v>
      </c>
      <c r="AB92" s="376" t="s">
        <v>97</v>
      </c>
      <c r="AC92" s="376">
        <v>2.5000000000000001E-3</v>
      </c>
      <c r="AD92" s="385" t="s">
        <v>297</v>
      </c>
      <c r="AE92" s="386">
        <v>5.9999999999999995E-4</v>
      </c>
      <c r="AF92" s="387" t="s">
        <v>297</v>
      </c>
      <c r="AG92" s="388">
        <v>1.4E-3</v>
      </c>
      <c r="AH92" s="385" t="s">
        <v>297</v>
      </c>
      <c r="AI92" s="386">
        <v>5.0000000000000001E-4</v>
      </c>
      <c r="AJ92" s="389" t="s">
        <v>297</v>
      </c>
      <c r="AK92" s="389">
        <v>1.8E-3</v>
      </c>
      <c r="AL92" s="387" t="s">
        <v>297</v>
      </c>
      <c r="AM92" s="388">
        <v>5.9999999999999995E-4</v>
      </c>
      <c r="AN92" s="387" t="s">
        <v>297</v>
      </c>
      <c r="AO92" s="388">
        <v>2.9999999999999997E-4</v>
      </c>
      <c r="AP92" s="387" t="s">
        <v>297</v>
      </c>
      <c r="AQ92" s="388">
        <v>2.9999999999999997E-4</v>
      </c>
      <c r="AR92" s="385" t="s">
        <v>297</v>
      </c>
      <c r="AS92" s="386">
        <v>2.3999999999999998E-3</v>
      </c>
      <c r="AT92" s="385" t="s">
        <v>297</v>
      </c>
      <c r="AU92" s="386">
        <v>1.8E-3</v>
      </c>
      <c r="AV92" s="387" t="s">
        <v>297</v>
      </c>
      <c r="AW92" s="388">
        <v>8.9999999999999998E-4</v>
      </c>
      <c r="AX92" s="387" t="s">
        <v>297</v>
      </c>
      <c r="AY92" s="388">
        <v>3.3E-3</v>
      </c>
      <c r="AZ92" s="387" t="s">
        <v>297</v>
      </c>
      <c r="BA92" s="388">
        <v>1.8E-3</v>
      </c>
      <c r="BB92" s="387" t="s">
        <v>297</v>
      </c>
      <c r="BC92" s="388">
        <v>2E-3</v>
      </c>
      <c r="BD92" s="387" t="s">
        <v>297</v>
      </c>
      <c r="BE92" s="388">
        <v>1.8E-3</v>
      </c>
      <c r="BF92" s="387" t="s">
        <v>297</v>
      </c>
      <c r="BG92" s="388">
        <v>8.0000000000000004E-4</v>
      </c>
      <c r="BH92" s="387" t="s">
        <v>297</v>
      </c>
      <c r="BI92" s="388">
        <v>1.4E-3</v>
      </c>
      <c r="BJ92" s="387" t="s">
        <v>297</v>
      </c>
      <c r="BK92" s="388">
        <v>5.9999999999999995E-4</v>
      </c>
      <c r="BL92" s="390" t="s">
        <v>297</v>
      </c>
      <c r="BM92" s="391">
        <v>3.0999999999999999E-3</v>
      </c>
      <c r="BN92" s="387" t="s">
        <v>297</v>
      </c>
      <c r="BO92" s="388">
        <v>2.9999999999999997E-4</v>
      </c>
      <c r="BP92" s="387" t="s">
        <v>297</v>
      </c>
      <c r="BQ92" s="388">
        <v>2.0000000000000001E-4</v>
      </c>
      <c r="BR92" s="387" t="s">
        <v>297</v>
      </c>
      <c r="BS92" s="388">
        <v>0</v>
      </c>
      <c r="BT92" s="54" t="s">
        <v>297</v>
      </c>
      <c r="BU92" s="393">
        <v>0</v>
      </c>
      <c r="BV92" s="54" t="s">
        <v>97</v>
      </c>
      <c r="BW92" s="388">
        <v>6.0000000000000001E-3</v>
      </c>
      <c r="BX92" s="54" t="s">
        <v>97</v>
      </c>
      <c r="BY92" s="388">
        <v>8.0000000000000004E-4</v>
      </c>
      <c r="BZ92" s="54" t="s">
        <v>97</v>
      </c>
      <c r="CA92" s="387">
        <v>2.0000000000000001E-4</v>
      </c>
      <c r="CB92" s="54" t="s">
        <v>97</v>
      </c>
      <c r="CC92" s="388">
        <v>2.3E-3</v>
      </c>
      <c r="CD92" s="387"/>
      <c r="CE92" s="388"/>
      <c r="CF92" s="387"/>
      <c r="CG92" s="388"/>
      <c r="CH92" s="387"/>
      <c r="CI92" s="388"/>
      <c r="CJ92" s="387"/>
      <c r="CK92" s="388"/>
      <c r="CL92" s="387"/>
      <c r="CM92" s="388"/>
      <c r="CN92" s="387"/>
      <c r="CO92" s="388"/>
      <c r="CP92" s="387"/>
      <c r="CQ92" s="388"/>
      <c r="CR92" s="387"/>
      <c r="CS92" s="388"/>
      <c r="CT92" s="387"/>
      <c r="CU92" s="388"/>
      <c r="CV92" s="387"/>
      <c r="CW92" s="388"/>
      <c r="CX92" s="387"/>
      <c r="CY92" s="388"/>
      <c r="CZ92" s="387"/>
      <c r="DA92" s="388"/>
      <c r="DB92" s="387"/>
      <c r="DC92" s="388"/>
      <c r="DD92" s="387"/>
      <c r="DE92" s="388"/>
      <c r="DF92" s="387"/>
      <c r="DG92" s="388"/>
      <c r="DH92" s="387"/>
      <c r="DI92" s="388"/>
      <c r="DJ92" s="387"/>
      <c r="DK92" s="388"/>
      <c r="DL92" s="387"/>
      <c r="DM92" s="388"/>
      <c r="DN92" s="387"/>
      <c r="DO92" s="388"/>
      <c r="DP92" s="387"/>
      <c r="DQ92" s="388"/>
    </row>
    <row r="93" spans="1:121" s="364" customFormat="1" x14ac:dyDescent="0.2">
      <c r="A93" s="373" t="s">
        <v>301</v>
      </c>
      <c r="B93" s="374">
        <v>0</v>
      </c>
      <c r="C93" s="374">
        <v>1.4E-3</v>
      </c>
      <c r="D93" s="374">
        <v>0</v>
      </c>
      <c r="E93" s="374">
        <v>0</v>
      </c>
      <c r="F93" s="374">
        <v>0</v>
      </c>
      <c r="G93" s="374">
        <v>0</v>
      </c>
      <c r="H93" s="375" t="s">
        <v>97</v>
      </c>
      <c r="I93" s="375">
        <v>0</v>
      </c>
      <c r="J93" s="375" t="s">
        <v>97</v>
      </c>
      <c r="K93" s="376">
        <v>0</v>
      </c>
      <c r="L93" s="375" t="s">
        <v>97</v>
      </c>
      <c r="M93" s="376">
        <v>0</v>
      </c>
      <c r="N93" s="375" t="s">
        <v>97</v>
      </c>
      <c r="O93" s="375">
        <v>0</v>
      </c>
      <c r="P93" s="375" t="s">
        <v>97</v>
      </c>
      <c r="Q93" s="376">
        <v>0</v>
      </c>
      <c r="R93" s="376" t="s">
        <v>97</v>
      </c>
      <c r="S93" s="376" t="s">
        <v>97</v>
      </c>
      <c r="T93" s="375" t="s">
        <v>97</v>
      </c>
      <c r="U93" s="376" t="s">
        <v>97</v>
      </c>
      <c r="V93" s="375" t="s">
        <v>97</v>
      </c>
      <c r="W93" s="377" t="s">
        <v>97</v>
      </c>
      <c r="X93" s="376" t="s">
        <v>97</v>
      </c>
      <c r="Y93" s="376" t="s">
        <v>97</v>
      </c>
      <c r="Z93" s="376" t="s">
        <v>97</v>
      </c>
      <c r="AA93" s="394" t="s">
        <v>97</v>
      </c>
      <c r="AB93" s="376" t="s">
        <v>97</v>
      </c>
      <c r="AC93" s="376" t="s">
        <v>97</v>
      </c>
      <c r="AD93" s="385" t="s">
        <v>297</v>
      </c>
      <c r="AE93" s="386" t="s">
        <v>297</v>
      </c>
      <c r="AF93" s="387" t="s">
        <v>297</v>
      </c>
      <c r="AG93" s="388" t="s">
        <v>297</v>
      </c>
      <c r="AH93" s="385" t="s">
        <v>297</v>
      </c>
      <c r="AI93" s="386" t="s">
        <v>297</v>
      </c>
      <c r="AJ93" s="389" t="s">
        <v>297</v>
      </c>
      <c r="AK93" s="389" t="s">
        <v>297</v>
      </c>
      <c r="AL93" s="387" t="s">
        <v>297</v>
      </c>
      <c r="AM93" s="388" t="s">
        <v>297</v>
      </c>
      <c r="AN93" s="387" t="s">
        <v>297</v>
      </c>
      <c r="AO93" s="388" t="s">
        <v>297</v>
      </c>
      <c r="AP93" s="387" t="s">
        <v>297</v>
      </c>
      <c r="AQ93" s="388" t="s">
        <v>297</v>
      </c>
      <c r="AR93" s="385" t="s">
        <v>297</v>
      </c>
      <c r="AS93" s="386" t="s">
        <v>297</v>
      </c>
      <c r="AT93" s="385" t="s">
        <v>297</v>
      </c>
      <c r="AU93" s="386" t="s">
        <v>297</v>
      </c>
      <c r="AV93" s="387" t="s">
        <v>297</v>
      </c>
      <c r="AW93" s="388" t="s">
        <v>297</v>
      </c>
      <c r="AX93" s="387" t="s">
        <v>297</v>
      </c>
      <c r="AY93" s="388" t="s">
        <v>297</v>
      </c>
      <c r="AZ93" s="387" t="s">
        <v>297</v>
      </c>
      <c r="BA93" s="388" t="s">
        <v>297</v>
      </c>
      <c r="BB93" s="387" t="s">
        <v>297</v>
      </c>
      <c r="BC93" s="388" t="s">
        <v>297</v>
      </c>
      <c r="BD93" s="387" t="s">
        <v>297</v>
      </c>
      <c r="BE93" s="388" t="s">
        <v>297</v>
      </c>
      <c r="BF93" s="387" t="s">
        <v>297</v>
      </c>
      <c r="BG93" s="388" t="s">
        <v>297</v>
      </c>
      <c r="BH93" s="387" t="s">
        <v>297</v>
      </c>
      <c r="BI93" s="388" t="s">
        <v>297</v>
      </c>
      <c r="BJ93" s="387" t="s">
        <v>297</v>
      </c>
      <c r="BK93" s="388" t="s">
        <v>297</v>
      </c>
      <c r="BL93" s="390" t="s">
        <v>297</v>
      </c>
      <c r="BM93" s="391" t="s">
        <v>297</v>
      </c>
      <c r="BN93" s="387" t="s">
        <v>297</v>
      </c>
      <c r="BO93" s="388" t="s">
        <v>297</v>
      </c>
      <c r="BP93" s="387" t="s">
        <v>297</v>
      </c>
      <c r="BQ93" s="388" t="s">
        <v>297</v>
      </c>
      <c r="BR93" s="387" t="s">
        <v>297</v>
      </c>
      <c r="BS93" s="388" t="s">
        <v>297</v>
      </c>
      <c r="BT93" s="54" t="s">
        <v>297</v>
      </c>
      <c r="BU93" s="392" t="s">
        <v>297</v>
      </c>
      <c r="BV93" s="54" t="s">
        <v>97</v>
      </c>
      <c r="BW93" s="388">
        <v>0</v>
      </c>
      <c r="BX93" s="54" t="s">
        <v>97</v>
      </c>
      <c r="BY93" s="388">
        <v>0</v>
      </c>
      <c r="BZ93" s="54" t="s">
        <v>97</v>
      </c>
      <c r="CA93" s="54" t="s">
        <v>97</v>
      </c>
      <c r="CB93" s="54" t="s">
        <v>97</v>
      </c>
      <c r="CC93" s="392" t="s">
        <v>97</v>
      </c>
      <c r="CD93" s="387"/>
      <c r="CE93" s="388"/>
      <c r="CF93" s="387"/>
      <c r="CG93" s="388"/>
      <c r="CH93" s="387"/>
      <c r="CI93" s="388"/>
      <c r="CJ93" s="387"/>
      <c r="CK93" s="388"/>
      <c r="CL93" s="387"/>
      <c r="CM93" s="388"/>
      <c r="CN93" s="387"/>
      <c r="CO93" s="388"/>
      <c r="CP93" s="387"/>
      <c r="CQ93" s="388"/>
      <c r="CR93" s="387"/>
      <c r="CS93" s="388"/>
      <c r="CT93" s="387"/>
      <c r="CU93" s="388"/>
      <c r="CV93" s="387"/>
      <c r="CW93" s="388"/>
      <c r="CX93" s="387"/>
      <c r="CY93" s="388"/>
      <c r="CZ93" s="387"/>
      <c r="DA93" s="388"/>
      <c r="DB93" s="387"/>
      <c r="DC93" s="388"/>
      <c r="DD93" s="387"/>
      <c r="DE93" s="388"/>
      <c r="DF93" s="387"/>
      <c r="DG93" s="388"/>
      <c r="DH93" s="387"/>
      <c r="DI93" s="388"/>
      <c r="DJ93" s="387"/>
      <c r="DK93" s="388"/>
      <c r="DL93" s="387"/>
      <c r="DM93" s="388"/>
      <c r="DN93" s="387"/>
      <c r="DO93" s="388"/>
      <c r="DP93" s="387"/>
      <c r="DQ93" s="388"/>
    </row>
    <row r="94" spans="1:121" s="364" customFormat="1" x14ac:dyDescent="0.2">
      <c r="A94" s="373" t="s">
        <v>302</v>
      </c>
      <c r="B94" s="374">
        <v>0</v>
      </c>
      <c r="C94" s="374">
        <v>3.9300000000000002E-2</v>
      </c>
      <c r="D94" s="374">
        <v>0</v>
      </c>
      <c r="E94" s="374">
        <v>2.8799999999999999E-2</v>
      </c>
      <c r="F94" s="374">
        <v>0</v>
      </c>
      <c r="G94" s="374">
        <v>1.72E-2</v>
      </c>
      <c r="H94" s="375" t="s">
        <v>97</v>
      </c>
      <c r="I94" s="375">
        <v>2.01E-2</v>
      </c>
      <c r="J94" s="375" t="s">
        <v>97</v>
      </c>
      <c r="K94" s="376">
        <v>2.3199999999999998E-2</v>
      </c>
      <c r="L94" s="375" t="s">
        <v>97</v>
      </c>
      <c r="M94" s="376">
        <v>2.8799999999999999E-2</v>
      </c>
      <c r="N94" s="375" t="s">
        <v>97</v>
      </c>
      <c r="O94" s="375">
        <v>2.1299999999999999E-2</v>
      </c>
      <c r="P94" s="375" t="s">
        <v>97</v>
      </c>
      <c r="Q94" s="376">
        <v>1.89E-2</v>
      </c>
      <c r="R94" s="376" t="s">
        <v>97</v>
      </c>
      <c r="S94" s="376">
        <v>1.9199999999999998E-2</v>
      </c>
      <c r="T94" s="375" t="s">
        <v>97</v>
      </c>
      <c r="U94" s="376">
        <v>2.81E-2</v>
      </c>
      <c r="V94" s="375" t="s">
        <v>97</v>
      </c>
      <c r="W94" s="377">
        <v>1.7000000000000001E-2</v>
      </c>
      <c r="X94" s="376" t="s">
        <v>97</v>
      </c>
      <c r="Y94" s="376">
        <v>3.8199999999999998E-2</v>
      </c>
      <c r="Z94" s="376" t="s">
        <v>97</v>
      </c>
      <c r="AA94" s="376">
        <v>2.6499999999999999E-2</v>
      </c>
      <c r="AB94" s="376" t="s">
        <v>97</v>
      </c>
      <c r="AC94" s="376">
        <v>3.6400000000000002E-2</v>
      </c>
      <c r="AD94" s="385" t="s">
        <v>297</v>
      </c>
      <c r="AE94" s="386">
        <v>2.5600000000000001E-2</v>
      </c>
      <c r="AF94" s="387" t="s">
        <v>297</v>
      </c>
      <c r="AG94" s="388">
        <v>2.3599999999999999E-2</v>
      </c>
      <c r="AH94" s="385" t="s">
        <v>297</v>
      </c>
      <c r="AI94" s="386">
        <v>1.78E-2</v>
      </c>
      <c r="AJ94" s="389" t="s">
        <v>297</v>
      </c>
      <c r="AK94" s="389">
        <v>1.8599999999999998E-2</v>
      </c>
      <c r="AL94" s="387" t="s">
        <v>297</v>
      </c>
      <c r="AM94" s="388">
        <v>2.2200000000000001E-2</v>
      </c>
      <c r="AN94" s="387" t="s">
        <v>297</v>
      </c>
      <c r="AO94" s="388">
        <v>2.4500000000000001E-2</v>
      </c>
      <c r="AP94" s="387" t="s">
        <v>297</v>
      </c>
      <c r="AQ94" s="388">
        <v>2.2700000000000001E-2</v>
      </c>
      <c r="AR94" s="385" t="s">
        <v>297</v>
      </c>
      <c r="AS94" s="386">
        <v>2.2499999999999999E-2</v>
      </c>
      <c r="AT94" s="385" t="s">
        <v>297</v>
      </c>
      <c r="AU94" s="386">
        <v>2.5000000000000001E-2</v>
      </c>
      <c r="AV94" s="387" t="s">
        <v>297</v>
      </c>
      <c r="AW94" s="388">
        <v>2.23E-2</v>
      </c>
      <c r="AX94" s="387" t="s">
        <v>297</v>
      </c>
      <c r="AY94" s="388">
        <v>2.7300000000000001E-2</v>
      </c>
      <c r="AZ94" s="387" t="s">
        <v>297</v>
      </c>
      <c r="BA94" s="388">
        <v>4.2599999999999999E-2</v>
      </c>
      <c r="BB94" s="387" t="s">
        <v>297</v>
      </c>
      <c r="BC94" s="388">
        <v>2.7799999999999998E-2</v>
      </c>
      <c r="BD94" s="387" t="s">
        <v>297</v>
      </c>
      <c r="BE94" s="388">
        <v>1.9300000000000001E-2</v>
      </c>
      <c r="BF94" s="387" t="s">
        <v>297</v>
      </c>
      <c r="BG94" s="388">
        <v>2.2800000000000001E-2</v>
      </c>
      <c r="BH94" s="387" t="s">
        <v>297</v>
      </c>
      <c r="BI94" s="388">
        <v>2.0899999999999998E-2</v>
      </c>
      <c r="BJ94" s="387" t="s">
        <v>297</v>
      </c>
      <c r="BK94" s="388">
        <v>3.1099999999999999E-2</v>
      </c>
      <c r="BL94" s="390" t="s">
        <v>297</v>
      </c>
      <c r="BM94" s="391">
        <v>2.5000000000000001E-2</v>
      </c>
      <c r="BN94" s="387" t="s">
        <v>297</v>
      </c>
      <c r="BO94" s="388">
        <v>2.7900000000000001E-2</v>
      </c>
      <c r="BP94" s="387" t="s">
        <v>297</v>
      </c>
      <c r="BQ94" s="388">
        <v>2.5399999999999999E-2</v>
      </c>
      <c r="BR94" s="387" t="s">
        <v>297</v>
      </c>
      <c r="BS94" s="388">
        <v>2.3800000000000002E-2</v>
      </c>
      <c r="BT94" s="54" t="s">
        <v>297</v>
      </c>
      <c r="BU94" s="388">
        <v>2.5600000000000001E-2</v>
      </c>
      <c r="BV94" s="54" t="s">
        <v>97</v>
      </c>
      <c r="BW94" s="388">
        <v>3.6400000000000002E-2</v>
      </c>
      <c r="BX94" s="54" t="s">
        <v>97</v>
      </c>
      <c r="BY94" s="388">
        <v>2.5499999999999998E-2</v>
      </c>
      <c r="BZ94" s="54" t="s">
        <v>97</v>
      </c>
      <c r="CA94" s="387">
        <v>2.1999999999999999E-2</v>
      </c>
      <c r="CB94" s="54" t="s">
        <v>97</v>
      </c>
      <c r="CC94" s="388">
        <v>1.5699999999999999E-2</v>
      </c>
      <c r="CD94" s="387"/>
      <c r="CE94" s="388"/>
      <c r="CF94" s="387"/>
      <c r="CG94" s="388"/>
      <c r="CH94" s="387"/>
      <c r="CI94" s="388"/>
      <c r="CJ94" s="387"/>
      <c r="CK94" s="388"/>
      <c r="CL94" s="387"/>
      <c r="CM94" s="388"/>
      <c r="CN94" s="387"/>
      <c r="CO94" s="388"/>
      <c r="CP94" s="387"/>
      <c r="CQ94" s="388"/>
      <c r="CR94" s="387"/>
      <c r="CS94" s="388"/>
      <c r="CT94" s="387"/>
      <c r="CU94" s="388"/>
      <c r="CV94" s="387"/>
      <c r="CW94" s="388"/>
      <c r="CX94" s="387"/>
      <c r="CY94" s="388"/>
      <c r="CZ94" s="387"/>
      <c r="DA94" s="388"/>
      <c r="DB94" s="387"/>
      <c r="DC94" s="388"/>
      <c r="DD94" s="387"/>
      <c r="DE94" s="388"/>
      <c r="DF94" s="387"/>
      <c r="DG94" s="388"/>
      <c r="DH94" s="387"/>
      <c r="DI94" s="388"/>
      <c r="DJ94" s="387"/>
      <c r="DK94" s="388"/>
      <c r="DL94" s="387"/>
      <c r="DM94" s="388"/>
      <c r="DN94" s="387"/>
      <c r="DO94" s="388"/>
      <c r="DP94" s="387"/>
      <c r="DQ94" s="388"/>
    </row>
    <row r="95" spans="1:121" s="364" customFormat="1" x14ac:dyDescent="0.2">
      <c r="A95" s="373" t="s">
        <v>303</v>
      </c>
      <c r="B95" s="374">
        <v>0</v>
      </c>
      <c r="C95" s="374">
        <v>0</v>
      </c>
      <c r="D95" s="374">
        <v>0</v>
      </c>
      <c r="E95" s="374">
        <v>0</v>
      </c>
      <c r="F95" s="374">
        <v>0</v>
      </c>
      <c r="G95" s="374">
        <v>0</v>
      </c>
      <c r="H95" s="375" t="s">
        <v>97</v>
      </c>
      <c r="I95" s="375">
        <v>0</v>
      </c>
      <c r="J95" s="375" t="s">
        <v>97</v>
      </c>
      <c r="K95" s="376">
        <v>0</v>
      </c>
      <c r="L95" s="375" t="s">
        <v>97</v>
      </c>
      <c r="M95" s="376">
        <v>0</v>
      </c>
      <c r="N95" s="375" t="s">
        <v>97</v>
      </c>
      <c r="O95" s="375">
        <v>0</v>
      </c>
      <c r="P95" s="375" t="s">
        <v>97</v>
      </c>
      <c r="Q95" s="376">
        <v>0</v>
      </c>
      <c r="R95" s="375" t="s">
        <v>97</v>
      </c>
      <c r="S95" s="376" t="s">
        <v>97</v>
      </c>
      <c r="T95" s="375" t="s">
        <v>97</v>
      </c>
      <c r="U95" s="376" t="s">
        <v>97</v>
      </c>
      <c r="V95" s="375" t="s">
        <v>97</v>
      </c>
      <c r="W95" s="377" t="s">
        <v>97</v>
      </c>
      <c r="X95" s="376" t="s">
        <v>97</v>
      </c>
      <c r="Y95" s="376" t="s">
        <v>97</v>
      </c>
      <c r="Z95" s="376" t="s">
        <v>97</v>
      </c>
      <c r="AA95" s="376" t="s">
        <v>97</v>
      </c>
      <c r="AB95" s="376" t="s">
        <v>97</v>
      </c>
      <c r="AC95" s="376" t="s">
        <v>97</v>
      </c>
      <c r="AD95" s="385" t="s">
        <v>297</v>
      </c>
      <c r="AE95" s="386" t="s">
        <v>297</v>
      </c>
      <c r="AF95" s="387" t="s">
        <v>297</v>
      </c>
      <c r="AG95" s="388" t="s">
        <v>297</v>
      </c>
      <c r="AH95" s="385" t="s">
        <v>297</v>
      </c>
      <c r="AI95" s="386" t="s">
        <v>297</v>
      </c>
      <c r="AJ95" s="389" t="s">
        <v>297</v>
      </c>
      <c r="AK95" s="389" t="s">
        <v>297</v>
      </c>
      <c r="AL95" s="387" t="s">
        <v>297</v>
      </c>
      <c r="AM95" s="388" t="s">
        <v>297</v>
      </c>
      <c r="AN95" s="387" t="s">
        <v>297</v>
      </c>
      <c r="AO95" s="388" t="s">
        <v>297</v>
      </c>
      <c r="AP95" s="387" t="s">
        <v>297</v>
      </c>
      <c r="AQ95" s="388" t="s">
        <v>297</v>
      </c>
      <c r="AR95" s="385" t="s">
        <v>297</v>
      </c>
      <c r="AS95" s="386" t="s">
        <v>297</v>
      </c>
      <c r="AT95" s="385" t="s">
        <v>297</v>
      </c>
      <c r="AU95" s="386" t="s">
        <v>297</v>
      </c>
      <c r="AV95" s="387" t="s">
        <v>297</v>
      </c>
      <c r="AW95" s="388" t="s">
        <v>297</v>
      </c>
      <c r="AX95" s="387" t="s">
        <v>297</v>
      </c>
      <c r="AY95" s="388" t="s">
        <v>297</v>
      </c>
      <c r="AZ95" s="387" t="s">
        <v>297</v>
      </c>
      <c r="BA95" s="388" t="s">
        <v>297</v>
      </c>
      <c r="BB95" s="387" t="s">
        <v>297</v>
      </c>
      <c r="BC95" s="388" t="s">
        <v>297</v>
      </c>
      <c r="BD95" s="387" t="s">
        <v>297</v>
      </c>
      <c r="BE95" s="388" t="s">
        <v>297</v>
      </c>
      <c r="BF95" s="387" t="s">
        <v>297</v>
      </c>
      <c r="BG95" s="388" t="s">
        <v>297</v>
      </c>
      <c r="BH95" s="387" t="s">
        <v>297</v>
      </c>
      <c r="BI95" s="388" t="s">
        <v>297</v>
      </c>
      <c r="BJ95" s="387" t="s">
        <v>297</v>
      </c>
      <c r="BK95" s="388" t="s">
        <v>297</v>
      </c>
      <c r="BL95" s="390" t="s">
        <v>297</v>
      </c>
      <c r="BM95" s="391" t="s">
        <v>297</v>
      </c>
      <c r="BN95" s="387" t="s">
        <v>297</v>
      </c>
      <c r="BO95" s="388" t="s">
        <v>297</v>
      </c>
      <c r="BP95" s="387" t="s">
        <v>297</v>
      </c>
      <c r="BQ95" s="388" t="s">
        <v>297</v>
      </c>
      <c r="BR95" s="387" t="s">
        <v>297</v>
      </c>
      <c r="BS95" s="388" t="s">
        <v>297</v>
      </c>
      <c r="BT95" s="54" t="s">
        <v>297</v>
      </c>
      <c r="BU95" s="392" t="s">
        <v>297</v>
      </c>
      <c r="BV95" s="54" t="s">
        <v>97</v>
      </c>
      <c r="BW95" s="392" t="s">
        <v>97</v>
      </c>
      <c r="BX95" s="54" t="s">
        <v>97</v>
      </c>
      <c r="BY95" s="392" t="s">
        <v>97</v>
      </c>
      <c r="BZ95" s="54" t="s">
        <v>97</v>
      </c>
      <c r="CA95" s="54" t="s">
        <v>97</v>
      </c>
      <c r="CB95" s="54" t="s">
        <v>97</v>
      </c>
      <c r="CC95" s="392" t="s">
        <v>97</v>
      </c>
      <c r="CD95" s="387"/>
      <c r="CE95" s="388"/>
      <c r="CF95" s="387"/>
      <c r="CG95" s="388"/>
      <c r="CH95" s="387"/>
      <c r="CI95" s="388"/>
      <c r="CJ95" s="387"/>
      <c r="CK95" s="388"/>
      <c r="CL95" s="387"/>
      <c r="CM95" s="388"/>
      <c r="CN95" s="387"/>
      <c r="CO95" s="388"/>
      <c r="CP95" s="387"/>
      <c r="CQ95" s="388"/>
      <c r="CR95" s="387"/>
      <c r="CS95" s="388"/>
      <c r="CT95" s="387"/>
      <c r="CU95" s="388"/>
      <c r="CV95" s="387"/>
      <c r="CW95" s="388"/>
      <c r="CX95" s="387"/>
      <c r="CY95" s="388"/>
      <c r="CZ95" s="387"/>
      <c r="DA95" s="388"/>
      <c r="DB95" s="387"/>
      <c r="DC95" s="388"/>
      <c r="DD95" s="387"/>
      <c r="DE95" s="388"/>
      <c r="DF95" s="387"/>
      <c r="DG95" s="388"/>
      <c r="DH95" s="387"/>
      <c r="DI95" s="388"/>
      <c r="DJ95" s="387"/>
      <c r="DK95" s="388"/>
      <c r="DL95" s="387"/>
      <c r="DM95" s="388"/>
      <c r="DN95" s="387"/>
      <c r="DO95" s="388"/>
      <c r="DP95" s="387"/>
      <c r="DQ95" s="388"/>
    </row>
    <row r="96" spans="1:121" s="364" customFormat="1" x14ac:dyDescent="0.2">
      <c r="A96" s="373" t="s">
        <v>304</v>
      </c>
      <c r="B96" s="374">
        <v>0</v>
      </c>
      <c r="C96" s="374">
        <v>0</v>
      </c>
      <c r="D96" s="374">
        <v>0</v>
      </c>
      <c r="E96" s="374">
        <v>0</v>
      </c>
      <c r="F96" s="374">
        <v>0</v>
      </c>
      <c r="G96" s="374">
        <v>6.7999999999999996E-3</v>
      </c>
      <c r="H96" s="375" t="s">
        <v>97</v>
      </c>
      <c r="I96" s="375">
        <v>8.3999999999999995E-3</v>
      </c>
      <c r="J96" s="375" t="s">
        <v>97</v>
      </c>
      <c r="K96" s="376">
        <v>2.8999999999999998E-3</v>
      </c>
      <c r="L96" s="375" t="s">
        <v>97</v>
      </c>
      <c r="M96" s="376">
        <v>1.41E-2</v>
      </c>
      <c r="N96" s="375" t="s">
        <v>97</v>
      </c>
      <c r="O96" s="375">
        <v>8.2000000000000007E-3</v>
      </c>
      <c r="P96" s="375" t="s">
        <v>97</v>
      </c>
      <c r="Q96" s="376">
        <v>1.6E-2</v>
      </c>
      <c r="R96" s="376" t="s">
        <v>97</v>
      </c>
      <c r="S96" s="376">
        <v>1.0999999999999999E-2</v>
      </c>
      <c r="T96" s="375" t="s">
        <v>97</v>
      </c>
      <c r="U96" s="376">
        <v>1.03E-2</v>
      </c>
      <c r="V96" s="375" t="s">
        <v>97</v>
      </c>
      <c r="W96" s="377">
        <v>8.9999999999999993E-3</v>
      </c>
      <c r="X96" s="376" t="s">
        <v>97</v>
      </c>
      <c r="Y96" s="376">
        <v>1.7100000000000001E-2</v>
      </c>
      <c r="Z96" s="376" t="s">
        <v>97</v>
      </c>
      <c r="AA96" s="376">
        <v>7.1000000000000004E-3</v>
      </c>
      <c r="AB96" s="376" t="s">
        <v>97</v>
      </c>
      <c r="AC96" s="376">
        <v>7.1000000000000004E-3</v>
      </c>
      <c r="AD96" s="385" t="s">
        <v>297</v>
      </c>
      <c r="AE96" s="386">
        <v>4.3E-3</v>
      </c>
      <c r="AF96" s="387" t="s">
        <v>297</v>
      </c>
      <c r="AG96" s="388">
        <v>3.3999999999999998E-3</v>
      </c>
      <c r="AH96" s="385" t="s">
        <v>297</v>
      </c>
      <c r="AI96" s="386">
        <v>2.2000000000000001E-3</v>
      </c>
      <c r="AJ96" s="389" t="s">
        <v>297</v>
      </c>
      <c r="AK96" s="389">
        <v>2.3999999999999998E-3</v>
      </c>
      <c r="AL96" s="387" t="s">
        <v>297</v>
      </c>
      <c r="AM96" s="388">
        <v>2.7000000000000001E-3</v>
      </c>
      <c r="AN96" s="387" t="s">
        <v>297</v>
      </c>
      <c r="AO96" s="388">
        <v>4.7999999999999996E-3</v>
      </c>
      <c r="AP96" s="387" t="s">
        <v>297</v>
      </c>
      <c r="AQ96" s="388">
        <v>2.5999999999999999E-3</v>
      </c>
      <c r="AR96" s="385" t="s">
        <v>297</v>
      </c>
      <c r="AS96" s="386">
        <v>3.5999999999999999E-3</v>
      </c>
      <c r="AT96" s="385" t="s">
        <v>297</v>
      </c>
      <c r="AU96" s="386">
        <v>3.5000000000000001E-3</v>
      </c>
      <c r="AV96" s="387" t="s">
        <v>297</v>
      </c>
      <c r="AW96" s="388">
        <v>0.16</v>
      </c>
      <c r="AX96" s="387" t="s">
        <v>297</v>
      </c>
      <c r="AY96" s="388">
        <v>2.3999999999999998E-3</v>
      </c>
      <c r="AZ96" s="387" t="s">
        <v>297</v>
      </c>
      <c r="BA96" s="388">
        <v>3.8999999999999998E-3</v>
      </c>
      <c r="BB96" s="387" t="s">
        <v>297</v>
      </c>
      <c r="BC96" s="388">
        <v>2.3999999999999998E-3</v>
      </c>
      <c r="BD96" s="387" t="s">
        <v>297</v>
      </c>
      <c r="BE96" s="388">
        <v>2.7000000000000001E-3</v>
      </c>
      <c r="BF96" s="387" t="s">
        <v>297</v>
      </c>
      <c r="BG96" s="388">
        <v>2.3999999999999998E-3</v>
      </c>
      <c r="BH96" s="387" t="s">
        <v>297</v>
      </c>
      <c r="BI96" s="388">
        <v>3.8999999999999998E-3</v>
      </c>
      <c r="BJ96" s="387" t="s">
        <v>297</v>
      </c>
      <c r="BK96" s="388">
        <v>2E-3</v>
      </c>
      <c r="BL96" s="390" t="s">
        <v>297</v>
      </c>
      <c r="BM96" s="391">
        <v>3.0999999999999999E-3</v>
      </c>
      <c r="BN96" s="387" t="s">
        <v>297</v>
      </c>
      <c r="BO96" s="388">
        <v>4.4999999999999997E-3</v>
      </c>
      <c r="BP96" s="387" t="s">
        <v>297</v>
      </c>
      <c r="BQ96" s="388">
        <v>2.7000000000000001E-3</v>
      </c>
      <c r="BR96" s="387" t="s">
        <v>297</v>
      </c>
      <c r="BS96" s="388">
        <v>1.1000000000000001E-3</v>
      </c>
      <c r="BT96" s="54" t="s">
        <v>297</v>
      </c>
      <c r="BU96" s="393">
        <v>0</v>
      </c>
      <c r="BV96" s="54" t="s">
        <v>97</v>
      </c>
      <c r="BW96" s="388">
        <v>1.52E-2</v>
      </c>
      <c r="BX96" s="54" t="s">
        <v>97</v>
      </c>
      <c r="BY96" s="388">
        <v>3.0999999999999999E-3</v>
      </c>
      <c r="BZ96" s="54" t="s">
        <v>97</v>
      </c>
      <c r="CA96" s="387">
        <v>6.3E-3</v>
      </c>
      <c r="CB96" s="54" t="s">
        <v>97</v>
      </c>
      <c r="CC96" s="388">
        <v>5.5999999999999999E-3</v>
      </c>
      <c r="CD96" s="387"/>
      <c r="CE96" s="388"/>
      <c r="CF96" s="387"/>
      <c r="CG96" s="388"/>
      <c r="CH96" s="387"/>
      <c r="CI96" s="388"/>
      <c r="CJ96" s="387"/>
      <c r="CK96" s="388"/>
      <c r="CL96" s="387"/>
      <c r="CM96" s="388"/>
      <c r="CN96" s="387"/>
      <c r="CO96" s="388"/>
      <c r="CP96" s="387"/>
      <c r="CQ96" s="388"/>
      <c r="CR96" s="387"/>
      <c r="CS96" s="388"/>
      <c r="CT96" s="387"/>
      <c r="CU96" s="388"/>
      <c r="CV96" s="387"/>
      <c r="CW96" s="388"/>
      <c r="CX96" s="387"/>
      <c r="CY96" s="388"/>
      <c r="CZ96" s="387"/>
      <c r="DA96" s="388"/>
      <c r="DB96" s="387"/>
      <c r="DC96" s="388"/>
      <c r="DD96" s="387"/>
      <c r="DE96" s="388"/>
      <c r="DF96" s="387"/>
      <c r="DG96" s="388"/>
      <c r="DH96" s="387"/>
      <c r="DI96" s="388"/>
      <c r="DJ96" s="387"/>
      <c r="DK96" s="388"/>
      <c r="DL96" s="387"/>
      <c r="DM96" s="388"/>
      <c r="DN96" s="387"/>
      <c r="DO96" s="388"/>
      <c r="DP96" s="387"/>
      <c r="DQ96" s="388"/>
    </row>
    <row r="97" spans="1:121" s="364" customFormat="1" x14ac:dyDescent="0.2">
      <c r="A97" s="395" t="s">
        <v>305</v>
      </c>
      <c r="B97" s="375">
        <v>0</v>
      </c>
      <c r="C97" s="375">
        <v>0</v>
      </c>
      <c r="D97" s="375">
        <v>0</v>
      </c>
      <c r="E97" s="375">
        <v>0</v>
      </c>
      <c r="F97" s="375">
        <v>0</v>
      </c>
      <c r="G97" s="374">
        <v>0</v>
      </c>
      <c r="H97" s="375" t="s">
        <v>97</v>
      </c>
      <c r="I97" s="375">
        <v>0</v>
      </c>
      <c r="J97" s="375" t="s">
        <v>97</v>
      </c>
      <c r="K97" s="376">
        <v>0</v>
      </c>
      <c r="L97" s="375" t="s">
        <v>97</v>
      </c>
      <c r="M97" s="376">
        <v>0</v>
      </c>
      <c r="N97" s="375" t="s">
        <v>97</v>
      </c>
      <c r="O97" s="375">
        <v>0</v>
      </c>
      <c r="P97" s="375" t="s">
        <v>97</v>
      </c>
      <c r="Q97" s="376">
        <v>0</v>
      </c>
      <c r="R97" s="376" t="s">
        <v>97</v>
      </c>
      <c r="S97" s="376" t="s">
        <v>97</v>
      </c>
      <c r="T97" s="375" t="s">
        <v>97</v>
      </c>
      <c r="U97" s="376" t="s">
        <v>97</v>
      </c>
      <c r="V97" s="375" t="s">
        <v>97</v>
      </c>
      <c r="W97" s="377" t="s">
        <v>97</v>
      </c>
      <c r="X97" s="376" t="s">
        <v>97</v>
      </c>
      <c r="Y97" s="376" t="s">
        <v>97</v>
      </c>
      <c r="Z97" s="376" t="s">
        <v>97</v>
      </c>
      <c r="AA97" s="376" t="s">
        <v>97</v>
      </c>
      <c r="AB97" s="376" t="s">
        <v>97</v>
      </c>
      <c r="AC97" s="376" t="s">
        <v>97</v>
      </c>
      <c r="AD97" s="385" t="s">
        <v>297</v>
      </c>
      <c r="AE97" s="386" t="s">
        <v>297</v>
      </c>
      <c r="AF97" s="387" t="s">
        <v>297</v>
      </c>
      <c r="AG97" s="388" t="s">
        <v>297</v>
      </c>
      <c r="AH97" s="385" t="s">
        <v>297</v>
      </c>
      <c r="AI97" s="386" t="s">
        <v>297</v>
      </c>
      <c r="AJ97" s="389" t="s">
        <v>297</v>
      </c>
      <c r="AK97" s="389" t="s">
        <v>297</v>
      </c>
      <c r="AL97" s="387" t="s">
        <v>297</v>
      </c>
      <c r="AM97" s="388" t="s">
        <v>297</v>
      </c>
      <c r="AN97" s="387" t="s">
        <v>297</v>
      </c>
      <c r="AO97" s="388" t="s">
        <v>297</v>
      </c>
      <c r="AP97" s="387" t="s">
        <v>297</v>
      </c>
      <c r="AQ97" s="388" t="s">
        <v>297</v>
      </c>
      <c r="AR97" s="385" t="s">
        <v>297</v>
      </c>
      <c r="AS97" s="386" t="s">
        <v>297</v>
      </c>
      <c r="AT97" s="385" t="s">
        <v>297</v>
      </c>
      <c r="AU97" s="386" t="s">
        <v>297</v>
      </c>
      <c r="AV97" s="387" t="s">
        <v>297</v>
      </c>
      <c r="AW97" s="388" t="s">
        <v>297</v>
      </c>
      <c r="AX97" s="387" t="s">
        <v>297</v>
      </c>
      <c r="AY97" s="388" t="s">
        <v>297</v>
      </c>
      <c r="AZ97" s="387" t="s">
        <v>297</v>
      </c>
      <c r="BA97" s="388" t="s">
        <v>297</v>
      </c>
      <c r="BB97" s="387" t="s">
        <v>297</v>
      </c>
      <c r="BC97" s="388" t="s">
        <v>297</v>
      </c>
      <c r="BD97" s="387" t="s">
        <v>297</v>
      </c>
      <c r="BE97" s="388" t="s">
        <v>297</v>
      </c>
      <c r="BF97" s="387" t="s">
        <v>297</v>
      </c>
      <c r="BG97" s="388" t="s">
        <v>297</v>
      </c>
      <c r="BH97" s="387" t="s">
        <v>297</v>
      </c>
      <c r="BI97" s="388" t="s">
        <v>297</v>
      </c>
      <c r="BJ97" s="387" t="s">
        <v>297</v>
      </c>
      <c r="BK97" s="388" t="s">
        <v>297</v>
      </c>
      <c r="BL97" s="390" t="s">
        <v>297</v>
      </c>
      <c r="BM97" s="391" t="s">
        <v>297</v>
      </c>
      <c r="BN97" s="387" t="s">
        <v>297</v>
      </c>
      <c r="BO97" s="388" t="s">
        <v>297</v>
      </c>
      <c r="BP97" s="387" t="s">
        <v>297</v>
      </c>
      <c r="BQ97" s="388" t="s">
        <v>297</v>
      </c>
      <c r="BR97" s="387" t="s">
        <v>297</v>
      </c>
      <c r="BS97" s="388" t="s">
        <v>297</v>
      </c>
      <c r="BT97" s="54" t="s">
        <v>297</v>
      </c>
      <c r="BU97" s="392" t="s">
        <v>97</v>
      </c>
      <c r="BV97" s="54" t="s">
        <v>97</v>
      </c>
      <c r="BW97" s="392" t="s">
        <v>97</v>
      </c>
      <c r="BX97" s="54" t="s">
        <v>97</v>
      </c>
      <c r="BY97" s="392" t="s">
        <v>97</v>
      </c>
      <c r="BZ97" s="54" t="s">
        <v>97</v>
      </c>
      <c r="CA97" s="54" t="s">
        <v>97</v>
      </c>
      <c r="CB97" s="54" t="s">
        <v>97</v>
      </c>
      <c r="CC97" s="392" t="s">
        <v>97</v>
      </c>
      <c r="CD97" s="387"/>
      <c r="CE97" s="388"/>
      <c r="CF97" s="387"/>
      <c r="CG97" s="388"/>
      <c r="CH97" s="387"/>
      <c r="CI97" s="388"/>
      <c r="CJ97" s="387"/>
      <c r="CK97" s="388"/>
      <c r="CL97" s="387"/>
      <c r="CM97" s="388"/>
      <c r="CN97" s="387"/>
      <c r="CO97" s="388"/>
      <c r="CP97" s="387"/>
      <c r="CQ97" s="388"/>
      <c r="CR97" s="387"/>
      <c r="CS97" s="388"/>
      <c r="CT97" s="387"/>
      <c r="CU97" s="388"/>
      <c r="CV97" s="387"/>
      <c r="CW97" s="388"/>
      <c r="CX97" s="387"/>
      <c r="CY97" s="388"/>
      <c r="CZ97" s="387"/>
      <c r="DA97" s="388"/>
      <c r="DB97" s="387"/>
      <c r="DC97" s="388"/>
      <c r="DD97" s="387"/>
      <c r="DE97" s="388"/>
      <c r="DF97" s="387"/>
      <c r="DG97" s="388"/>
      <c r="DH97" s="387"/>
      <c r="DI97" s="388"/>
      <c r="DJ97" s="387"/>
      <c r="DK97" s="388"/>
      <c r="DL97" s="387"/>
      <c r="DM97" s="388"/>
      <c r="DN97" s="387"/>
      <c r="DO97" s="388"/>
      <c r="DP97" s="387"/>
      <c r="DQ97" s="388"/>
    </row>
    <row r="98" spans="1:121" s="364" customFormat="1" ht="12.75" customHeight="1" x14ac:dyDescent="0.2">
      <c r="A98" s="396" t="s">
        <v>306</v>
      </c>
      <c r="B98" s="429">
        <v>6.5699999999999995E-2</v>
      </c>
      <c r="C98" s="429"/>
      <c r="D98" s="429">
        <v>4.2799999999999998E-2</v>
      </c>
      <c r="E98" s="429"/>
      <c r="F98" s="429">
        <v>3.4200000000000001E-2</v>
      </c>
      <c r="G98" s="429"/>
      <c r="H98" s="429">
        <v>3.4799999999999998E-2</v>
      </c>
      <c r="I98" s="429"/>
      <c r="J98" s="429">
        <v>3.1199999999999999E-2</v>
      </c>
      <c r="K98" s="429"/>
      <c r="L98" s="429">
        <v>6.0100000000000001E-2</v>
      </c>
      <c r="M98" s="429"/>
      <c r="N98" s="429">
        <v>3.8399999999999997E-2</v>
      </c>
      <c r="O98" s="429"/>
      <c r="P98" s="429">
        <v>4.8099999999999997E-2</v>
      </c>
      <c r="Q98" s="429"/>
      <c r="R98" s="429">
        <v>3.61E-2</v>
      </c>
      <c r="S98" s="429"/>
      <c r="T98" s="429">
        <v>4.4299999999999999E-2</v>
      </c>
      <c r="U98" s="429"/>
      <c r="V98" s="429">
        <v>3.4000000000000002E-2</v>
      </c>
      <c r="W98" s="429"/>
      <c r="X98" s="429">
        <v>7.3099999999999998E-2</v>
      </c>
      <c r="Y98" s="429"/>
      <c r="Z98" s="429">
        <v>3.9300000000000002E-2</v>
      </c>
      <c r="AA98" s="429"/>
      <c r="AB98" s="429">
        <v>6.5100000000000005E-2</v>
      </c>
      <c r="AC98" s="429"/>
      <c r="AD98" s="429">
        <v>4.1200000000000001E-2</v>
      </c>
      <c r="AE98" s="429"/>
      <c r="AF98" s="429">
        <v>3.6999999999999998E-2</v>
      </c>
      <c r="AG98" s="429"/>
      <c r="AH98" s="429">
        <v>2.8799999999999999E-2</v>
      </c>
      <c r="AI98" s="429"/>
      <c r="AJ98" s="429">
        <v>3.2000000000000001E-2</v>
      </c>
      <c r="AK98" s="429"/>
      <c r="AL98" s="429">
        <v>3.3599999999999998E-2</v>
      </c>
      <c r="AM98" s="429"/>
      <c r="AN98" s="429">
        <v>3.9399999999999998E-2</v>
      </c>
      <c r="AO98" s="429"/>
      <c r="AP98" s="429">
        <v>3.5099999999999999E-2</v>
      </c>
      <c r="AQ98" s="429"/>
      <c r="AR98" s="429">
        <v>3.2599999999999997E-2</v>
      </c>
      <c r="AS98" s="429"/>
      <c r="AT98" s="429">
        <v>3.73E-2</v>
      </c>
      <c r="AU98" s="429"/>
      <c r="AV98" s="427">
        <v>3.0200000000000001E-2</v>
      </c>
      <c r="AW98" s="428"/>
      <c r="AX98" s="427">
        <v>0.04</v>
      </c>
      <c r="AY98" s="428"/>
      <c r="AZ98" s="427">
        <v>6.2399999999999997E-2</v>
      </c>
      <c r="BA98" s="428"/>
      <c r="BB98" s="427">
        <v>3.8899999999999997E-2</v>
      </c>
      <c r="BC98" s="428"/>
      <c r="BD98" s="427">
        <v>3.0099999999999998E-2</v>
      </c>
      <c r="BE98" s="428"/>
      <c r="BF98" s="427">
        <v>3.39E-2</v>
      </c>
      <c r="BG98" s="428"/>
      <c r="BH98" s="427">
        <v>3.0700000000000002E-2</v>
      </c>
      <c r="BI98" s="428"/>
      <c r="BJ98" s="427">
        <v>4.3099999999999999E-2</v>
      </c>
      <c r="BK98" s="428"/>
      <c r="BL98" s="430">
        <v>4.3099999999999999E-2</v>
      </c>
      <c r="BM98" s="431"/>
      <c r="BN98" s="427">
        <v>3.9199999999999999E-2</v>
      </c>
      <c r="BO98" s="428"/>
      <c r="BP98" s="427">
        <v>3.8100000000000002E-2</v>
      </c>
      <c r="BQ98" s="428"/>
      <c r="BR98" s="427">
        <v>3.1699999999999999E-2</v>
      </c>
      <c r="BS98" s="428"/>
      <c r="BT98" s="427">
        <v>3.5799999999999998E-2</v>
      </c>
      <c r="BU98" s="428"/>
      <c r="BV98" s="427">
        <v>2.9000000000000001E-2</v>
      </c>
      <c r="BW98" s="432"/>
      <c r="BX98" s="427">
        <v>3.4599999999999999E-2</v>
      </c>
      <c r="BY98" s="432"/>
      <c r="BZ98" s="427">
        <v>3.2599999999999997E-2</v>
      </c>
      <c r="CA98" s="428"/>
      <c r="CB98" s="427">
        <v>4.1500000000000002E-2</v>
      </c>
      <c r="CC98" s="428"/>
      <c r="CD98" s="427"/>
      <c r="CE98" s="428"/>
      <c r="CF98" s="427"/>
      <c r="CG98" s="428"/>
      <c r="CH98" s="427"/>
      <c r="CI98" s="428"/>
      <c r="CJ98" s="427"/>
      <c r="CK98" s="428"/>
      <c r="CL98" s="427"/>
      <c r="CM98" s="428"/>
      <c r="CN98" s="427"/>
      <c r="CO98" s="428"/>
      <c r="CP98" s="427"/>
      <c r="CQ98" s="428"/>
      <c r="CR98" s="427"/>
      <c r="CS98" s="428"/>
      <c r="CT98" s="427"/>
      <c r="CU98" s="428"/>
      <c r="CV98" s="427"/>
      <c r="CW98" s="428"/>
      <c r="CX98" s="427"/>
      <c r="CY98" s="428"/>
      <c r="CZ98" s="427"/>
      <c r="DA98" s="428"/>
      <c r="DB98" s="427"/>
      <c r="DC98" s="428"/>
      <c r="DD98" s="427"/>
      <c r="DE98" s="428"/>
      <c r="DF98" s="427"/>
      <c r="DG98" s="428"/>
      <c r="DH98" s="427"/>
      <c r="DI98" s="428"/>
      <c r="DJ98" s="427"/>
      <c r="DK98" s="428"/>
      <c r="DL98" s="427"/>
      <c r="DM98" s="428"/>
      <c r="DN98" s="427"/>
      <c r="DO98" s="428"/>
      <c r="DP98" s="427"/>
      <c r="DQ98" s="428"/>
    </row>
    <row r="99" spans="1:121" s="368" customFormat="1" x14ac:dyDescent="0.2">
      <c r="A99" s="397" t="s">
        <v>307</v>
      </c>
      <c r="B99" s="398"/>
      <c r="C99" s="398"/>
      <c r="D99" s="398"/>
      <c r="E99" s="398"/>
      <c r="F99" s="398"/>
      <c r="G99" s="398"/>
      <c r="H99" s="398"/>
      <c r="I99" s="398"/>
      <c r="J99" s="398"/>
      <c r="K99" s="398"/>
      <c r="L99" s="398"/>
      <c r="M99" s="398"/>
      <c r="N99" s="398"/>
      <c r="O99" s="398"/>
      <c r="P99" s="398"/>
      <c r="Q99" s="398"/>
      <c r="R99" s="398"/>
      <c r="S99" s="398"/>
      <c r="T99" s="398"/>
      <c r="U99" s="398"/>
      <c r="V99" s="398"/>
      <c r="W99" s="398"/>
      <c r="X99" s="398"/>
      <c r="Y99" s="398"/>
      <c r="Z99" s="398"/>
      <c r="AA99" s="398"/>
      <c r="AB99" s="398"/>
      <c r="AC99" s="398"/>
      <c r="AD99" s="398"/>
      <c r="AE99" s="398"/>
      <c r="AF99" s="398"/>
      <c r="AG99" s="398"/>
      <c r="AH99" s="398"/>
      <c r="AI99" s="398"/>
      <c r="AJ99" s="398"/>
      <c r="AK99" s="398"/>
      <c r="AL99" s="398"/>
      <c r="AM99" s="398"/>
      <c r="AN99" s="398"/>
      <c r="AO99" s="398"/>
      <c r="AP99" s="398"/>
      <c r="AQ99" s="398"/>
      <c r="AR99" s="398"/>
      <c r="AS99" s="398"/>
      <c r="AT99" s="398"/>
      <c r="AU99" s="398"/>
      <c r="AV99" s="398"/>
      <c r="AW99" s="398"/>
      <c r="AX99" s="399"/>
      <c r="AY99" s="399"/>
      <c r="AZ99" s="399"/>
      <c r="BA99" s="399"/>
      <c r="BB99" s="399"/>
      <c r="BC99" s="399"/>
      <c r="BD99" s="399"/>
      <c r="BE99" s="399"/>
      <c r="BF99" s="399"/>
      <c r="BG99" s="399"/>
      <c r="BH99" s="399"/>
      <c r="BI99" s="399"/>
      <c r="BJ99" s="399"/>
      <c r="BK99" s="399"/>
      <c r="BL99" s="399"/>
      <c r="BM99" s="399"/>
      <c r="BN99" s="399"/>
      <c r="BO99" s="399"/>
      <c r="BP99" s="399"/>
      <c r="BQ99" s="399"/>
      <c r="BR99" s="399"/>
      <c r="BS99" s="399"/>
      <c r="BT99" s="399"/>
      <c r="BU99" s="399"/>
      <c r="BV99" s="399"/>
      <c r="BW99" s="399"/>
      <c r="BX99" s="399"/>
      <c r="BY99" s="399"/>
      <c r="BZ99" s="399"/>
      <c r="CA99" s="399"/>
      <c r="CB99" s="399"/>
      <c r="CC99" s="399"/>
      <c r="CD99" s="399"/>
      <c r="CE99" s="399"/>
      <c r="CF99" s="399"/>
      <c r="CG99" s="399"/>
      <c r="CH99" s="399"/>
      <c r="CI99" s="399"/>
      <c r="CJ99" s="399"/>
      <c r="CK99" s="399"/>
      <c r="CL99" s="399"/>
      <c r="CM99" s="399"/>
      <c r="CN99" s="399"/>
      <c r="CO99" s="399"/>
      <c r="CP99" s="399"/>
      <c r="CQ99" s="399"/>
      <c r="CR99" s="399"/>
      <c r="CS99" s="399"/>
      <c r="CT99" s="399"/>
      <c r="CU99" s="399"/>
      <c r="CV99" s="399"/>
      <c r="CW99" s="399"/>
      <c r="CX99" s="399"/>
      <c r="CY99" s="399"/>
      <c r="CZ99" s="399"/>
      <c r="DA99" s="399"/>
      <c r="DB99" s="399"/>
      <c r="DC99" s="399"/>
      <c r="DD99" s="399"/>
      <c r="DE99" s="399"/>
      <c r="DF99" s="399"/>
      <c r="DG99" s="399"/>
      <c r="DH99" s="399"/>
      <c r="DI99" s="399"/>
      <c r="DJ99" s="399"/>
      <c r="DK99" s="399"/>
      <c r="DL99" s="399"/>
      <c r="DM99" s="399"/>
      <c r="DN99" s="399"/>
      <c r="DO99" s="399"/>
      <c r="DP99" s="399"/>
      <c r="DQ99" s="399"/>
    </row>
    <row r="100" spans="1:121" x14ac:dyDescent="0.2">
      <c r="A100" s="400"/>
      <c r="B100" s="401"/>
      <c r="C100" s="401"/>
      <c r="D100" s="401"/>
      <c r="E100" s="401"/>
      <c r="F100" s="401"/>
      <c r="G100" s="401"/>
      <c r="H100" s="401"/>
      <c r="I100" s="401"/>
      <c r="J100" s="317"/>
      <c r="K100" s="317"/>
      <c r="L100" s="401"/>
      <c r="M100" s="401"/>
      <c r="N100" s="401"/>
      <c r="O100" s="401"/>
      <c r="P100" s="401"/>
      <c r="Q100" s="401"/>
      <c r="R100" s="401"/>
      <c r="S100" s="401"/>
      <c r="T100" s="401"/>
      <c r="U100" s="401"/>
      <c r="V100" s="317"/>
      <c r="W100" s="317"/>
      <c r="X100" s="317"/>
      <c r="Y100" s="317"/>
      <c r="Z100" s="317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3"/>
      <c r="AK100" s="403"/>
      <c r="AL100" s="403"/>
      <c r="AM100" s="403"/>
      <c r="AN100" s="403"/>
      <c r="AO100" s="403"/>
      <c r="AP100" s="403"/>
      <c r="AQ100" s="403"/>
      <c r="AR100" s="402"/>
      <c r="AS100" s="402"/>
      <c r="AT100" s="402"/>
      <c r="AU100" s="402"/>
      <c r="AV100" s="403"/>
      <c r="AW100" s="403"/>
      <c r="AX100" s="403"/>
      <c r="AY100" s="403"/>
      <c r="AZ100" s="403"/>
      <c r="BA100" s="403"/>
      <c r="BB100" s="402"/>
      <c r="BC100" s="402"/>
      <c r="BD100" s="402"/>
      <c r="BE100" s="402"/>
      <c r="BF100" s="402"/>
      <c r="BG100" s="402"/>
      <c r="BH100" s="402"/>
      <c r="BI100" s="402"/>
      <c r="BJ100" s="402"/>
      <c r="BK100" s="402"/>
      <c r="BL100" s="402"/>
      <c r="BM100" s="402"/>
      <c r="BN100" s="402"/>
      <c r="BO100" s="402"/>
      <c r="BP100" s="402"/>
      <c r="BQ100" s="402"/>
      <c r="BR100" s="402"/>
      <c r="BS100" s="402"/>
      <c r="BT100" s="402"/>
      <c r="BU100" s="402"/>
      <c r="BV100" s="402"/>
      <c r="BW100" s="402"/>
      <c r="BX100" s="402"/>
      <c r="BY100" s="402"/>
      <c r="BZ100" s="402"/>
      <c r="CA100" s="402"/>
      <c r="CB100" s="402"/>
      <c r="CC100" s="402"/>
      <c r="CD100" s="402"/>
      <c r="CE100" s="402"/>
      <c r="CF100" s="402"/>
      <c r="CG100" s="402"/>
      <c r="CH100" s="402"/>
      <c r="CI100" s="402"/>
      <c r="CJ100" s="402"/>
      <c r="CK100" s="402"/>
      <c r="CL100" s="402"/>
      <c r="CM100" s="402"/>
      <c r="CN100" s="402"/>
      <c r="CO100" s="402"/>
      <c r="CP100" s="402"/>
      <c r="CQ100" s="402"/>
      <c r="CR100" s="402"/>
      <c r="CS100" s="402"/>
      <c r="CT100" s="402"/>
      <c r="CU100" s="402"/>
      <c r="CV100" s="402"/>
      <c r="CW100" s="402"/>
      <c r="CX100" s="402"/>
      <c r="CY100" s="402"/>
      <c r="CZ100" s="402"/>
      <c r="DA100" s="402"/>
      <c r="DB100" s="402"/>
      <c r="DC100" s="402"/>
      <c r="DD100" s="402"/>
      <c r="DE100" s="402"/>
      <c r="DF100" s="402"/>
      <c r="DG100" s="402"/>
      <c r="DH100" s="402"/>
      <c r="DI100" s="402"/>
      <c r="DJ100" s="402"/>
      <c r="DK100" s="402"/>
      <c r="DL100" s="402"/>
      <c r="DM100" s="402"/>
      <c r="DN100" s="402"/>
      <c r="DO100" s="402"/>
      <c r="DP100" s="402"/>
      <c r="DQ100" s="402"/>
    </row>
    <row r="101" spans="1:121" s="233" customFormat="1" x14ac:dyDescent="0.2">
      <c r="A101" s="425" t="s">
        <v>308</v>
      </c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6"/>
      <c r="O101" s="426"/>
      <c r="P101" s="426"/>
      <c r="Q101" s="426"/>
      <c r="R101" s="426"/>
      <c r="S101" s="426"/>
      <c r="T101" s="426"/>
      <c r="U101" s="426"/>
      <c r="V101" s="426"/>
      <c r="W101" s="426"/>
      <c r="X101" s="426"/>
      <c r="Y101" s="426"/>
      <c r="Z101" s="426"/>
      <c r="AA101" s="426"/>
      <c r="AB101" s="426"/>
      <c r="AC101" s="426"/>
      <c r="AD101" s="426"/>
      <c r="AE101" s="426"/>
      <c r="AF101" s="426"/>
      <c r="AG101" s="426"/>
      <c r="AH101" s="426"/>
      <c r="AI101" s="426"/>
      <c r="AJ101" s="426"/>
      <c r="AK101" s="426"/>
      <c r="AL101" s="426"/>
      <c r="AM101" s="426"/>
      <c r="AN101" s="426"/>
      <c r="AO101" s="426"/>
      <c r="AP101" s="426"/>
      <c r="AQ101" s="426"/>
      <c r="AR101" s="426"/>
      <c r="AS101" s="426"/>
      <c r="AT101" s="426"/>
      <c r="AU101" s="426"/>
      <c r="AV101" s="426"/>
      <c r="AW101" s="426"/>
      <c r="AX101" s="426"/>
      <c r="AY101" s="426"/>
      <c r="AZ101" s="426"/>
      <c r="BA101" s="426"/>
      <c r="BB101" s="426"/>
      <c r="BC101" s="426"/>
      <c r="BD101" s="426"/>
      <c r="BE101" s="426"/>
      <c r="BF101" s="426"/>
      <c r="BG101" s="426"/>
      <c r="BH101" s="426"/>
      <c r="BI101" s="426"/>
      <c r="BJ101" s="426"/>
      <c r="BK101" s="426"/>
      <c r="BL101" s="426"/>
      <c r="BM101" s="426"/>
      <c r="BN101" s="426"/>
      <c r="BO101" s="426"/>
      <c r="BP101" s="426"/>
      <c r="BQ101" s="426"/>
      <c r="BR101" s="426"/>
      <c r="BS101" s="426"/>
      <c r="BT101" s="426"/>
      <c r="BU101" s="426"/>
      <c r="BV101" s="426"/>
      <c r="BW101" s="426"/>
      <c r="BX101" s="426"/>
      <c r="BY101" s="426"/>
      <c r="BZ101" s="426"/>
      <c r="CA101" s="426"/>
      <c r="CB101" s="426"/>
      <c r="CC101" s="426"/>
      <c r="CD101" s="426"/>
      <c r="CE101" s="426"/>
      <c r="CF101" s="426"/>
      <c r="CG101" s="426"/>
      <c r="CH101" s="426"/>
      <c r="CI101" s="426"/>
      <c r="CJ101" s="426"/>
      <c r="CK101" s="426"/>
      <c r="CL101" s="426"/>
      <c r="CM101" s="426"/>
      <c r="CN101" s="426"/>
      <c r="CO101" s="426"/>
      <c r="CP101" s="426"/>
      <c r="CQ101" s="426"/>
      <c r="CR101" s="426"/>
      <c r="CS101" s="426"/>
      <c r="CT101" s="426"/>
      <c r="CU101" s="426"/>
      <c r="CV101" s="426"/>
      <c r="CW101" s="426"/>
      <c r="CX101" s="426"/>
      <c r="CY101" s="426"/>
      <c r="CZ101" s="426"/>
      <c r="DA101" s="426"/>
      <c r="DB101" s="426"/>
      <c r="DC101" s="426"/>
      <c r="DD101" s="426"/>
      <c r="DE101" s="426"/>
      <c r="DF101" s="426"/>
      <c r="DG101" s="426"/>
      <c r="DH101" s="426"/>
      <c r="DI101" s="426"/>
      <c r="DJ101" s="426"/>
      <c r="DK101" s="426"/>
      <c r="DL101" s="426"/>
      <c r="DM101" s="426"/>
      <c r="DN101" s="426"/>
      <c r="DO101" s="426"/>
      <c r="DP101" s="426"/>
      <c r="DQ101" s="426"/>
    </row>
    <row r="102" spans="1:121" s="233" customFormat="1" x14ac:dyDescent="0.2">
      <c r="A102" s="410"/>
      <c r="B102" s="426"/>
      <c r="C102" s="426"/>
      <c r="D102" s="426"/>
      <c r="E102" s="426"/>
      <c r="F102" s="426"/>
      <c r="G102" s="426"/>
      <c r="H102" s="426"/>
      <c r="I102" s="426"/>
      <c r="J102" s="426"/>
      <c r="K102" s="426"/>
      <c r="L102" s="426"/>
      <c r="M102" s="426"/>
      <c r="N102" s="426"/>
      <c r="O102" s="426"/>
      <c r="P102" s="426"/>
      <c r="Q102" s="426"/>
      <c r="R102" s="426"/>
      <c r="S102" s="426"/>
      <c r="T102" s="426"/>
      <c r="U102" s="426"/>
      <c r="V102" s="426"/>
      <c r="W102" s="426"/>
      <c r="X102" s="426"/>
      <c r="Y102" s="426"/>
      <c r="Z102" s="426"/>
      <c r="AA102" s="426"/>
      <c r="AB102" s="426"/>
      <c r="AC102" s="426"/>
      <c r="AD102" s="426"/>
      <c r="AE102" s="426"/>
      <c r="AF102" s="426"/>
      <c r="AG102" s="426"/>
      <c r="AH102" s="426"/>
      <c r="AI102" s="426"/>
      <c r="AJ102" s="426"/>
      <c r="AK102" s="426"/>
      <c r="AL102" s="426"/>
      <c r="AM102" s="426"/>
      <c r="AN102" s="426"/>
      <c r="AO102" s="426"/>
      <c r="AP102" s="426"/>
      <c r="AQ102" s="426"/>
      <c r="AR102" s="426"/>
      <c r="AS102" s="426"/>
      <c r="AT102" s="426"/>
      <c r="AU102" s="426"/>
      <c r="AV102" s="426"/>
      <c r="AW102" s="426"/>
      <c r="AX102" s="426"/>
      <c r="AY102" s="426"/>
      <c r="AZ102" s="426"/>
      <c r="BA102" s="426"/>
      <c r="BB102" s="426"/>
      <c r="BC102" s="426"/>
      <c r="BD102" s="426"/>
      <c r="BE102" s="426"/>
      <c r="BF102" s="426"/>
      <c r="BG102" s="426"/>
      <c r="BH102" s="426"/>
      <c r="BI102" s="426"/>
      <c r="BJ102" s="426"/>
      <c r="BK102" s="426"/>
      <c r="BL102" s="426"/>
      <c r="BM102" s="426"/>
      <c r="BN102" s="426"/>
      <c r="BO102" s="426"/>
      <c r="BP102" s="426"/>
      <c r="BQ102" s="426"/>
      <c r="BR102" s="426"/>
      <c r="BS102" s="426"/>
      <c r="BT102" s="426"/>
      <c r="BU102" s="426"/>
      <c r="BV102" s="426"/>
      <c r="BW102" s="426"/>
      <c r="BX102" s="426"/>
      <c r="BY102" s="426"/>
      <c r="BZ102" s="426"/>
      <c r="CA102" s="426"/>
      <c r="CB102" s="426"/>
      <c r="CC102" s="426"/>
      <c r="CD102" s="426"/>
      <c r="CE102" s="426"/>
      <c r="CF102" s="426"/>
      <c r="CG102" s="426"/>
      <c r="CH102" s="426"/>
      <c r="CI102" s="426"/>
      <c r="CJ102" s="426"/>
      <c r="CK102" s="426"/>
      <c r="CL102" s="426"/>
      <c r="CM102" s="426"/>
      <c r="CN102" s="426"/>
      <c r="CO102" s="426"/>
      <c r="CP102" s="426"/>
      <c r="CQ102" s="426"/>
      <c r="CR102" s="426"/>
      <c r="CS102" s="426"/>
      <c r="CT102" s="426"/>
      <c r="CU102" s="426"/>
      <c r="CV102" s="426"/>
      <c r="CW102" s="426"/>
      <c r="CX102" s="426"/>
      <c r="CY102" s="426"/>
      <c r="CZ102" s="426"/>
      <c r="DA102" s="426"/>
      <c r="DB102" s="426"/>
      <c r="DC102" s="426"/>
      <c r="DD102" s="426"/>
      <c r="DE102" s="426"/>
      <c r="DF102" s="426"/>
      <c r="DG102" s="426"/>
      <c r="DH102" s="426"/>
      <c r="DI102" s="426"/>
      <c r="DJ102" s="426"/>
      <c r="DK102" s="426"/>
      <c r="DL102" s="426"/>
      <c r="DM102" s="426"/>
      <c r="DN102" s="426"/>
      <c r="DO102" s="426"/>
      <c r="DP102" s="426"/>
      <c r="DQ102" s="426"/>
    </row>
    <row r="103" spans="1:121" s="233" customFormat="1" x14ac:dyDescent="0.2">
      <c r="A103" s="410"/>
      <c r="B103" s="426"/>
      <c r="C103" s="426"/>
      <c r="D103" s="426"/>
      <c r="E103" s="426"/>
      <c r="F103" s="426"/>
      <c r="G103" s="426"/>
      <c r="H103" s="426"/>
      <c r="I103" s="426"/>
      <c r="J103" s="426"/>
      <c r="K103" s="426"/>
      <c r="L103" s="426"/>
      <c r="M103" s="426"/>
      <c r="N103" s="426"/>
      <c r="O103" s="426"/>
      <c r="P103" s="426"/>
      <c r="Q103" s="426"/>
      <c r="R103" s="426"/>
      <c r="S103" s="426"/>
      <c r="T103" s="426"/>
      <c r="U103" s="426"/>
      <c r="V103" s="426"/>
      <c r="W103" s="426"/>
      <c r="X103" s="426"/>
      <c r="Y103" s="426"/>
      <c r="Z103" s="426"/>
      <c r="AA103" s="426"/>
      <c r="AB103" s="426"/>
      <c r="AC103" s="426"/>
      <c r="AD103" s="426"/>
      <c r="AE103" s="426"/>
      <c r="AF103" s="426"/>
      <c r="AG103" s="426"/>
      <c r="AH103" s="426"/>
      <c r="AI103" s="426"/>
      <c r="AJ103" s="426"/>
      <c r="AK103" s="426"/>
      <c r="AL103" s="426"/>
      <c r="AM103" s="426"/>
      <c r="AN103" s="426"/>
      <c r="AO103" s="426"/>
      <c r="AP103" s="426"/>
      <c r="AQ103" s="426"/>
      <c r="AR103" s="426"/>
      <c r="AS103" s="426"/>
      <c r="AT103" s="426"/>
      <c r="AU103" s="426"/>
      <c r="AV103" s="426"/>
      <c r="AW103" s="426"/>
      <c r="AX103" s="426"/>
      <c r="AY103" s="426"/>
      <c r="AZ103" s="426"/>
      <c r="BA103" s="426"/>
      <c r="BB103" s="426"/>
      <c r="BC103" s="426"/>
      <c r="BD103" s="426"/>
      <c r="BE103" s="426"/>
      <c r="BF103" s="426"/>
      <c r="BG103" s="426"/>
      <c r="BH103" s="426"/>
      <c r="BI103" s="426"/>
      <c r="BJ103" s="426"/>
      <c r="BK103" s="426"/>
      <c r="BL103" s="426"/>
      <c r="BM103" s="426"/>
      <c r="BN103" s="426"/>
      <c r="BO103" s="426"/>
      <c r="BP103" s="426"/>
      <c r="BQ103" s="426"/>
      <c r="BR103" s="426"/>
      <c r="BS103" s="426"/>
      <c r="BT103" s="426"/>
      <c r="BU103" s="426"/>
      <c r="BV103" s="426"/>
      <c r="BW103" s="426"/>
      <c r="BX103" s="426"/>
      <c r="BY103" s="426"/>
      <c r="BZ103" s="426"/>
      <c r="CA103" s="426"/>
      <c r="CB103" s="426"/>
      <c r="CC103" s="426"/>
      <c r="CD103" s="426"/>
      <c r="CE103" s="426"/>
      <c r="CF103" s="426"/>
      <c r="CG103" s="426"/>
      <c r="CH103" s="426"/>
      <c r="CI103" s="426"/>
      <c r="CJ103" s="426"/>
      <c r="CK103" s="426"/>
      <c r="CL103" s="426"/>
      <c r="CM103" s="426"/>
      <c r="CN103" s="426"/>
      <c r="CO103" s="426"/>
      <c r="CP103" s="426"/>
      <c r="CQ103" s="426"/>
      <c r="CR103" s="426"/>
      <c r="CS103" s="426"/>
      <c r="CT103" s="426"/>
      <c r="CU103" s="426"/>
      <c r="CV103" s="426"/>
      <c r="CW103" s="426"/>
      <c r="CX103" s="426"/>
      <c r="CY103" s="426"/>
      <c r="CZ103" s="426"/>
      <c r="DA103" s="426"/>
      <c r="DB103" s="426"/>
      <c r="DC103" s="426"/>
      <c r="DD103" s="426"/>
      <c r="DE103" s="426"/>
      <c r="DF103" s="426"/>
      <c r="DG103" s="426"/>
      <c r="DH103" s="426"/>
      <c r="DI103" s="426"/>
      <c r="DJ103" s="426"/>
      <c r="DK103" s="426"/>
      <c r="DL103" s="426"/>
      <c r="DM103" s="426"/>
      <c r="DN103" s="426"/>
      <c r="DO103" s="426"/>
      <c r="DP103" s="426"/>
      <c r="DQ103" s="426"/>
    </row>
    <row r="104" spans="1:121" s="233" customFormat="1" x14ac:dyDescent="0.2">
      <c r="A104" s="410"/>
      <c r="B104" s="426"/>
      <c r="C104" s="426"/>
      <c r="D104" s="426"/>
      <c r="E104" s="426"/>
      <c r="F104" s="426"/>
      <c r="G104" s="426"/>
      <c r="H104" s="426"/>
      <c r="I104" s="426"/>
      <c r="J104" s="426"/>
      <c r="K104" s="426"/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  <c r="V104" s="426"/>
      <c r="W104" s="426"/>
      <c r="X104" s="426"/>
      <c r="Y104" s="426"/>
      <c r="Z104" s="426"/>
      <c r="AA104" s="426"/>
      <c r="AB104" s="426"/>
      <c r="AC104" s="426"/>
      <c r="AD104" s="426"/>
      <c r="AE104" s="426"/>
      <c r="AF104" s="426"/>
      <c r="AG104" s="426"/>
      <c r="AH104" s="426"/>
      <c r="AI104" s="426"/>
      <c r="AJ104" s="426"/>
      <c r="AK104" s="426"/>
      <c r="AL104" s="426"/>
      <c r="AM104" s="426"/>
      <c r="AN104" s="426"/>
      <c r="AO104" s="426"/>
      <c r="AP104" s="426"/>
      <c r="AQ104" s="426"/>
      <c r="AR104" s="426"/>
      <c r="AS104" s="426"/>
      <c r="AT104" s="426"/>
      <c r="AU104" s="426"/>
      <c r="AV104" s="426"/>
      <c r="AW104" s="426"/>
      <c r="AX104" s="426"/>
      <c r="AY104" s="426"/>
      <c r="AZ104" s="426"/>
      <c r="BA104" s="426"/>
      <c r="BB104" s="426"/>
      <c r="BC104" s="426"/>
      <c r="BD104" s="426"/>
      <c r="BE104" s="426"/>
      <c r="BF104" s="426"/>
      <c r="BG104" s="426"/>
      <c r="BH104" s="426"/>
      <c r="BI104" s="426"/>
      <c r="BJ104" s="426"/>
      <c r="BK104" s="426"/>
      <c r="BL104" s="426"/>
      <c r="BM104" s="426"/>
      <c r="BN104" s="426"/>
      <c r="BO104" s="426"/>
      <c r="BP104" s="426"/>
      <c r="BQ104" s="426"/>
      <c r="BR104" s="426"/>
      <c r="BS104" s="426"/>
      <c r="BT104" s="426"/>
      <c r="BU104" s="426"/>
      <c r="BV104" s="426"/>
      <c r="BW104" s="426"/>
      <c r="BX104" s="426"/>
      <c r="BY104" s="426"/>
      <c r="BZ104" s="426"/>
      <c r="CA104" s="426"/>
      <c r="CB104" s="426"/>
      <c r="CC104" s="426"/>
      <c r="CD104" s="426"/>
      <c r="CE104" s="426"/>
      <c r="CF104" s="426"/>
      <c r="CG104" s="426"/>
      <c r="CH104" s="426"/>
      <c r="CI104" s="426"/>
      <c r="CJ104" s="426"/>
      <c r="CK104" s="426"/>
      <c r="CL104" s="426"/>
      <c r="CM104" s="426"/>
      <c r="CN104" s="426"/>
      <c r="CO104" s="426"/>
      <c r="CP104" s="426"/>
      <c r="CQ104" s="426"/>
      <c r="CR104" s="426"/>
      <c r="CS104" s="426"/>
      <c r="CT104" s="426"/>
      <c r="CU104" s="426"/>
      <c r="CV104" s="426"/>
      <c r="CW104" s="426"/>
      <c r="CX104" s="426"/>
      <c r="CY104" s="426"/>
      <c r="CZ104" s="426"/>
      <c r="DA104" s="426"/>
      <c r="DB104" s="426"/>
      <c r="DC104" s="426"/>
      <c r="DD104" s="426"/>
      <c r="DE104" s="426"/>
      <c r="DF104" s="426"/>
      <c r="DG104" s="426"/>
      <c r="DH104" s="426"/>
      <c r="DI104" s="426"/>
      <c r="DJ104" s="426"/>
      <c r="DK104" s="426"/>
      <c r="DL104" s="426"/>
      <c r="DM104" s="426"/>
      <c r="DN104" s="426"/>
      <c r="DO104" s="426"/>
      <c r="DP104" s="426"/>
      <c r="DQ104" s="426"/>
    </row>
  </sheetData>
  <mergeCells count="4034">
    <mergeCell ref="BV10:BW10"/>
    <mergeCell ref="BX10:BY10"/>
    <mergeCell ref="N10:O10"/>
    <mergeCell ref="P10:Q10"/>
    <mergeCell ref="R10:S10"/>
    <mergeCell ref="T10:U10"/>
    <mergeCell ref="V10:W10"/>
    <mergeCell ref="X10:Y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A1:AW6"/>
    <mergeCell ref="A7:DQ7"/>
    <mergeCell ref="A8:Q8"/>
    <mergeCell ref="R8:BO8"/>
    <mergeCell ref="BP8:DQ8"/>
    <mergeCell ref="AN9:AO9"/>
    <mergeCell ref="DF10:DG10"/>
    <mergeCell ref="B10:C10"/>
    <mergeCell ref="D10:E10"/>
    <mergeCell ref="F10:G10"/>
    <mergeCell ref="H10:I10"/>
    <mergeCell ref="J10:K10"/>
    <mergeCell ref="L10:M10"/>
    <mergeCell ref="AL10:AM10"/>
    <mergeCell ref="AN10:AO10"/>
    <mergeCell ref="AP10:AQ10"/>
    <mergeCell ref="AX10:AY10"/>
    <mergeCell ref="AZ10:BA10"/>
    <mergeCell ref="BB10:BC10"/>
    <mergeCell ref="BD10:BE10"/>
    <mergeCell ref="BF10:BG10"/>
    <mergeCell ref="BH10:BI10"/>
    <mergeCell ref="BZ10:CA10"/>
    <mergeCell ref="CB10:CC10"/>
    <mergeCell ref="CD10:CE10"/>
    <mergeCell ref="CF10:CG10"/>
    <mergeCell ref="BJ10:BK10"/>
    <mergeCell ref="BL10:BM10"/>
    <mergeCell ref="BN10:BO10"/>
    <mergeCell ref="BP10:BQ10"/>
    <mergeCell ref="BR10:BS10"/>
    <mergeCell ref="BT10:BU10"/>
    <mergeCell ref="DD10:DE10"/>
    <mergeCell ref="CH10:CI10"/>
    <mergeCell ref="CJ10:CK10"/>
    <mergeCell ref="CL10:CM10"/>
    <mergeCell ref="CN10:CO10"/>
    <mergeCell ref="CP10:CQ10"/>
    <mergeCell ref="CR10:CS10"/>
    <mergeCell ref="DH10:DI10"/>
    <mergeCell ref="DJ10:DK10"/>
    <mergeCell ref="DL10:DM10"/>
    <mergeCell ref="DN10:DO10"/>
    <mergeCell ref="DP10:DQ10"/>
    <mergeCell ref="CT10:CU10"/>
    <mergeCell ref="CV10:CW10"/>
    <mergeCell ref="CX10:CY10"/>
    <mergeCell ref="CZ10:DA10"/>
    <mergeCell ref="DB10:DC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AR11:AS11"/>
    <mergeCell ref="AT11:AU11"/>
    <mergeCell ref="AV11:AW11"/>
    <mergeCell ref="Z11:AA11"/>
    <mergeCell ref="AB11:AC11"/>
    <mergeCell ref="AD11:AE11"/>
    <mergeCell ref="AF11:AG11"/>
    <mergeCell ref="AH11:AI11"/>
    <mergeCell ref="AJ11:AK11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AL11:AM11"/>
    <mergeCell ref="AN11:AO11"/>
    <mergeCell ref="AP11:AQ11"/>
    <mergeCell ref="DP11:DQ11"/>
    <mergeCell ref="CT11:CU11"/>
    <mergeCell ref="CV11:CW11"/>
    <mergeCell ref="CX11:CY11"/>
    <mergeCell ref="CZ11:DA11"/>
    <mergeCell ref="DB11:DC11"/>
    <mergeCell ref="DD11:DE11"/>
    <mergeCell ref="BT11:BU11"/>
    <mergeCell ref="AX11:AY11"/>
    <mergeCell ref="AZ11:BA11"/>
    <mergeCell ref="BB11:BC11"/>
    <mergeCell ref="BD11:BE11"/>
    <mergeCell ref="BF11:BG11"/>
    <mergeCell ref="BH11:BI11"/>
    <mergeCell ref="DF11:DG11"/>
    <mergeCell ref="DH11:DI11"/>
    <mergeCell ref="DJ11:DK11"/>
    <mergeCell ref="DL11:DM11"/>
    <mergeCell ref="DN11:DO11"/>
    <mergeCell ref="BJ11:BK11"/>
    <mergeCell ref="BL11:BM11"/>
    <mergeCell ref="BN11:BO11"/>
    <mergeCell ref="BP11:BQ11"/>
    <mergeCell ref="BR11:B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BP13:BQ13"/>
    <mergeCell ref="BR13:BS13"/>
    <mergeCell ref="BT13:BU13"/>
    <mergeCell ref="BV13:BW13"/>
    <mergeCell ref="BX13:BY13"/>
    <mergeCell ref="BZ13:CA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CR14:CS14"/>
    <mergeCell ref="AL14:AM14"/>
    <mergeCell ref="AN14:AO14"/>
    <mergeCell ref="AP14:AQ14"/>
    <mergeCell ref="DP14:DQ14"/>
    <mergeCell ref="CT14:CU14"/>
    <mergeCell ref="CV14:CW14"/>
    <mergeCell ref="CX14:CY14"/>
    <mergeCell ref="CZ14:DA14"/>
    <mergeCell ref="DB14:DC14"/>
    <mergeCell ref="DD14:DE14"/>
    <mergeCell ref="BT14:BU14"/>
    <mergeCell ref="AX14:AY14"/>
    <mergeCell ref="AZ14:BA14"/>
    <mergeCell ref="BB14:BC14"/>
    <mergeCell ref="BD14:BE14"/>
    <mergeCell ref="BF14:BG14"/>
    <mergeCell ref="BH14:BI14"/>
    <mergeCell ref="DF14:DG14"/>
    <mergeCell ref="DH14:DI14"/>
    <mergeCell ref="DJ14:DK14"/>
    <mergeCell ref="DL14:DM14"/>
    <mergeCell ref="DN14:DO14"/>
    <mergeCell ref="BJ14:BK14"/>
    <mergeCell ref="BL14:BM14"/>
    <mergeCell ref="BN14:BO14"/>
    <mergeCell ref="BP14:BQ14"/>
    <mergeCell ref="BR14:B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DL16:DM16"/>
    <mergeCell ref="DN16:DO16"/>
    <mergeCell ref="DP16:DQ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AJ17:AK17"/>
    <mergeCell ref="BV17:BW17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O17"/>
    <mergeCell ref="CP17:CQ17"/>
    <mergeCell ref="CR17:CS17"/>
    <mergeCell ref="AL17:AM17"/>
    <mergeCell ref="AN17:AO17"/>
    <mergeCell ref="AP17:AQ17"/>
    <mergeCell ref="DP17:DQ17"/>
    <mergeCell ref="CT17:CU17"/>
    <mergeCell ref="CV17:CW17"/>
    <mergeCell ref="CX17:CY17"/>
    <mergeCell ref="CZ17:DA17"/>
    <mergeCell ref="DB17:DC17"/>
    <mergeCell ref="DD17:DE17"/>
    <mergeCell ref="BT17:BU17"/>
    <mergeCell ref="AX17:AY17"/>
    <mergeCell ref="AZ17:BA17"/>
    <mergeCell ref="BB17:BC17"/>
    <mergeCell ref="BD17:BE17"/>
    <mergeCell ref="BF17:BG17"/>
    <mergeCell ref="BH17:BI17"/>
    <mergeCell ref="DF17:DG17"/>
    <mergeCell ref="DH17:DI17"/>
    <mergeCell ref="DJ17:DK17"/>
    <mergeCell ref="DL17:DM17"/>
    <mergeCell ref="DN17:DO17"/>
    <mergeCell ref="BJ17:BK17"/>
    <mergeCell ref="BL17:BM17"/>
    <mergeCell ref="BN17:BO17"/>
    <mergeCell ref="BP17:BQ17"/>
    <mergeCell ref="BR17:B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8:BU18"/>
    <mergeCell ref="BV18:BW18"/>
    <mergeCell ref="BX18:BY18"/>
    <mergeCell ref="BZ18:CA18"/>
    <mergeCell ref="CB18:CC18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19:BU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AJ20:AK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CR20:CS20"/>
    <mergeCell ref="AL20:AM20"/>
    <mergeCell ref="AN20:AO20"/>
    <mergeCell ref="AP20:AQ20"/>
    <mergeCell ref="DP20:DQ20"/>
    <mergeCell ref="CT20:CU20"/>
    <mergeCell ref="CV20:CW20"/>
    <mergeCell ref="CX20:CY20"/>
    <mergeCell ref="CZ20:DA20"/>
    <mergeCell ref="DB20:DC20"/>
    <mergeCell ref="DD20:DE20"/>
    <mergeCell ref="BT20:BU20"/>
    <mergeCell ref="AX20:AY20"/>
    <mergeCell ref="AZ20:BA20"/>
    <mergeCell ref="BB20:BC20"/>
    <mergeCell ref="BD20:BE20"/>
    <mergeCell ref="BF20:BG20"/>
    <mergeCell ref="BH20:BI20"/>
    <mergeCell ref="DF20:DG20"/>
    <mergeCell ref="DH20:DI20"/>
    <mergeCell ref="DJ20:DK20"/>
    <mergeCell ref="DL20:DM20"/>
    <mergeCell ref="DN20:DO20"/>
    <mergeCell ref="BJ20:BK20"/>
    <mergeCell ref="BL20:BM20"/>
    <mergeCell ref="BN20:BO20"/>
    <mergeCell ref="BP20:BQ20"/>
    <mergeCell ref="BR20:B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AN25:A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DB26:DC26"/>
    <mergeCell ref="DD26:DE26"/>
    <mergeCell ref="DF26:DG26"/>
    <mergeCell ref="DH26:DI26"/>
    <mergeCell ref="DJ26:DK26"/>
    <mergeCell ref="DL26:DM26"/>
    <mergeCell ref="DN26:DO26"/>
    <mergeCell ref="DP26:DQ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BP27:BQ27"/>
    <mergeCell ref="BR27:BS27"/>
    <mergeCell ref="BT27:BU27"/>
    <mergeCell ref="BV27:BW27"/>
    <mergeCell ref="BX27:BY27"/>
    <mergeCell ref="BZ27:CA27"/>
    <mergeCell ref="CB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BP28:BQ28"/>
    <mergeCell ref="BR28:BS28"/>
    <mergeCell ref="BT28:BU28"/>
    <mergeCell ref="BV28:BW28"/>
    <mergeCell ref="BX28:BY28"/>
    <mergeCell ref="BZ28:CA28"/>
    <mergeCell ref="CB28:CC28"/>
    <mergeCell ref="CD28:CE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P29:BQ29"/>
    <mergeCell ref="BR29:BS29"/>
    <mergeCell ref="BT29:BU29"/>
    <mergeCell ref="BV29:BW29"/>
    <mergeCell ref="BX29:BY29"/>
    <mergeCell ref="BZ29:CA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R29:CS29"/>
    <mergeCell ref="CT29:CU29"/>
    <mergeCell ref="CV29:CW29"/>
    <mergeCell ref="CX29:CY29"/>
    <mergeCell ref="CZ29:DA29"/>
    <mergeCell ref="DB29:DC29"/>
    <mergeCell ref="DD29:DE29"/>
    <mergeCell ref="DF29:DG29"/>
    <mergeCell ref="DH29:DI29"/>
    <mergeCell ref="DJ29:DK29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AZ30:BA30"/>
    <mergeCell ref="BB30:BC30"/>
    <mergeCell ref="BD30:BE30"/>
    <mergeCell ref="P30:Q30"/>
    <mergeCell ref="R30:S30"/>
    <mergeCell ref="T30:U30"/>
    <mergeCell ref="V30:W30"/>
    <mergeCell ref="X30:Y30"/>
    <mergeCell ref="Z30:AA30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DB30:DC30"/>
    <mergeCell ref="DD30:DE30"/>
    <mergeCell ref="DF30:DG30"/>
    <mergeCell ref="CJ30:CK30"/>
    <mergeCell ref="CL30:CM30"/>
    <mergeCell ref="CN30:CO30"/>
    <mergeCell ref="CP30:CQ30"/>
    <mergeCell ref="CR30:CS30"/>
    <mergeCell ref="CT30:CU30"/>
    <mergeCell ref="B31:C31"/>
    <mergeCell ref="D31:E31"/>
    <mergeCell ref="F31:G31"/>
    <mergeCell ref="H31:I31"/>
    <mergeCell ref="J31:K31"/>
    <mergeCell ref="CV30:CW30"/>
    <mergeCell ref="BX30:BY30"/>
    <mergeCell ref="BZ30:CA30"/>
    <mergeCell ref="CB30:CC30"/>
    <mergeCell ref="CD30:CE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BD31:BE31"/>
    <mergeCell ref="DH30:DI30"/>
    <mergeCell ref="DJ30:DK30"/>
    <mergeCell ref="DL30:DM30"/>
    <mergeCell ref="DN30:DO30"/>
    <mergeCell ref="DP30:DQ30"/>
    <mergeCell ref="BF30:BG30"/>
    <mergeCell ref="BH30:BI30"/>
    <mergeCell ref="BJ30:BK30"/>
    <mergeCell ref="CX30:CY30"/>
    <mergeCell ref="CZ30:DA30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DB34:DC34"/>
    <mergeCell ref="DD34:DE34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P35:BQ35"/>
    <mergeCell ref="BR35:BS35"/>
    <mergeCell ref="BT35:BU35"/>
    <mergeCell ref="BV35:BW35"/>
    <mergeCell ref="BX35:BY35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B36:C36"/>
    <mergeCell ref="D36:E36"/>
    <mergeCell ref="F36:G36"/>
    <mergeCell ref="H36:I36"/>
    <mergeCell ref="J36:K36"/>
    <mergeCell ref="L36:M36"/>
    <mergeCell ref="N36:O36"/>
    <mergeCell ref="AZ36:BA36"/>
    <mergeCell ref="BB36:BC36"/>
    <mergeCell ref="BD36:BE36"/>
    <mergeCell ref="P36:Q36"/>
    <mergeCell ref="R36:S36"/>
    <mergeCell ref="T36:U36"/>
    <mergeCell ref="V36:W36"/>
    <mergeCell ref="X36:Y36"/>
    <mergeCell ref="Z36:AA36"/>
    <mergeCell ref="CF36:CG36"/>
    <mergeCell ref="CH36:CI36"/>
    <mergeCell ref="BL36:BM36"/>
    <mergeCell ref="BN36:BO36"/>
    <mergeCell ref="BP36:BQ36"/>
    <mergeCell ref="BR36:BS36"/>
    <mergeCell ref="BT36:BU36"/>
    <mergeCell ref="BV36:BW36"/>
    <mergeCell ref="DB36:DC36"/>
    <mergeCell ref="DD36:DE36"/>
    <mergeCell ref="DF36:DG36"/>
    <mergeCell ref="CJ36:CK36"/>
    <mergeCell ref="CL36:CM36"/>
    <mergeCell ref="CN36:CO36"/>
    <mergeCell ref="CP36:CQ36"/>
    <mergeCell ref="CR36:CS36"/>
    <mergeCell ref="CT36:CU36"/>
    <mergeCell ref="B37:C37"/>
    <mergeCell ref="D37:E37"/>
    <mergeCell ref="F37:G37"/>
    <mergeCell ref="H37:I37"/>
    <mergeCell ref="J37:K37"/>
    <mergeCell ref="CV36:CW36"/>
    <mergeCell ref="BX36:BY36"/>
    <mergeCell ref="BZ36:CA36"/>
    <mergeCell ref="CB36:CC36"/>
    <mergeCell ref="CD36:CE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BD37:BE37"/>
    <mergeCell ref="DH36:DI36"/>
    <mergeCell ref="DJ36:DK36"/>
    <mergeCell ref="DL36:DM36"/>
    <mergeCell ref="DN36:DO36"/>
    <mergeCell ref="DP36:DQ36"/>
    <mergeCell ref="BF36:BG36"/>
    <mergeCell ref="BH36:BI36"/>
    <mergeCell ref="BJ36:BK36"/>
    <mergeCell ref="CX36:CY36"/>
    <mergeCell ref="CZ36:DA36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F37:BG37"/>
    <mergeCell ref="BH37:BI37"/>
    <mergeCell ref="BJ37:BK37"/>
    <mergeCell ref="BL37:BM37"/>
    <mergeCell ref="BN37:BO37"/>
    <mergeCell ref="BP37:BQ37"/>
    <mergeCell ref="BR37:BS37"/>
    <mergeCell ref="BT37:BU37"/>
    <mergeCell ref="BV37:BW37"/>
    <mergeCell ref="BX37:BY37"/>
    <mergeCell ref="BZ37:CA37"/>
    <mergeCell ref="CB37:CC37"/>
    <mergeCell ref="CD37:CE37"/>
    <mergeCell ref="CF37:CG37"/>
    <mergeCell ref="CH37:CI37"/>
    <mergeCell ref="CJ37:CK37"/>
    <mergeCell ref="CL37:CM37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CN38:CO38"/>
    <mergeCell ref="CP38:CQ38"/>
    <mergeCell ref="CR38:CS38"/>
    <mergeCell ref="CT38:CU38"/>
    <mergeCell ref="CV38:CW38"/>
    <mergeCell ref="CX38:CY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AJ39:AK39"/>
    <mergeCell ref="AL39:AM39"/>
    <mergeCell ref="AN39:AO39"/>
    <mergeCell ref="AP39:AQ39"/>
    <mergeCell ref="AR39:AS39"/>
    <mergeCell ref="AT39:AU39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L38:CM38"/>
    <mergeCell ref="BR39:BS39"/>
    <mergeCell ref="BT39:BU39"/>
    <mergeCell ref="BV39:BW39"/>
    <mergeCell ref="BX39:BY39"/>
    <mergeCell ref="BZ39:CA39"/>
    <mergeCell ref="CB39:CC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CD39:CE39"/>
    <mergeCell ref="CF39:CG39"/>
    <mergeCell ref="CH39:CI39"/>
    <mergeCell ref="DD39:DE39"/>
    <mergeCell ref="DF39:DG39"/>
    <mergeCell ref="CJ39:CK39"/>
    <mergeCell ref="CL39:CM39"/>
    <mergeCell ref="CN39:CO39"/>
    <mergeCell ref="CP39:CQ39"/>
    <mergeCell ref="CR39:CS39"/>
    <mergeCell ref="CT39:CU39"/>
    <mergeCell ref="DH39:DI39"/>
    <mergeCell ref="DJ39:DK39"/>
    <mergeCell ref="DL39:DM39"/>
    <mergeCell ref="DN39:DO39"/>
    <mergeCell ref="DP39:DQ39"/>
    <mergeCell ref="AN41:AO41"/>
    <mergeCell ref="CV39:CW39"/>
    <mergeCell ref="CX39:CY39"/>
    <mergeCell ref="CZ39:DA39"/>
    <mergeCell ref="DB39:DC39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4:AS44"/>
    <mergeCell ref="AT44:AU44"/>
    <mergeCell ref="AV44:AW44"/>
    <mergeCell ref="Z44:AA44"/>
    <mergeCell ref="AB44:AC44"/>
    <mergeCell ref="AD44:AE44"/>
    <mergeCell ref="AF44:AG44"/>
    <mergeCell ref="AH44:AI44"/>
    <mergeCell ref="AJ44:AK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CP44:CQ44"/>
    <mergeCell ref="CR44:CS44"/>
    <mergeCell ref="AL44:AM44"/>
    <mergeCell ref="AN44:AO44"/>
    <mergeCell ref="AP44:AQ44"/>
    <mergeCell ref="DP44:DQ44"/>
    <mergeCell ref="CT44:CU44"/>
    <mergeCell ref="CV44:CW44"/>
    <mergeCell ref="CX44:CY44"/>
    <mergeCell ref="CZ44:DA44"/>
    <mergeCell ref="DB44:DC44"/>
    <mergeCell ref="DD44:DE44"/>
    <mergeCell ref="BT44:BU44"/>
    <mergeCell ref="AX44:AY44"/>
    <mergeCell ref="AZ44:BA44"/>
    <mergeCell ref="BB44:BC44"/>
    <mergeCell ref="BD44:BE44"/>
    <mergeCell ref="BF44:BG44"/>
    <mergeCell ref="BH44:BI44"/>
    <mergeCell ref="DF44:DG44"/>
    <mergeCell ref="DH44:DI44"/>
    <mergeCell ref="DJ44:DK44"/>
    <mergeCell ref="DL44:DM44"/>
    <mergeCell ref="DN44:DO44"/>
    <mergeCell ref="BJ44:BK44"/>
    <mergeCell ref="BL44:BM44"/>
    <mergeCell ref="BN44:BO44"/>
    <mergeCell ref="BP44:BQ44"/>
    <mergeCell ref="BR44:B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DB46:DC46"/>
    <mergeCell ref="DD46:DE46"/>
    <mergeCell ref="DF46:DG46"/>
    <mergeCell ref="DH46:DI46"/>
    <mergeCell ref="DJ46:DK46"/>
    <mergeCell ref="DL46:DM46"/>
    <mergeCell ref="DN46:DO46"/>
    <mergeCell ref="DP46:DQ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AR47:AS47"/>
    <mergeCell ref="AT47:AU47"/>
    <mergeCell ref="AV47:AW47"/>
    <mergeCell ref="Z47:AA47"/>
    <mergeCell ref="AB47:AC47"/>
    <mergeCell ref="AD47:AE47"/>
    <mergeCell ref="AF47:AG47"/>
    <mergeCell ref="AH47:AI47"/>
    <mergeCell ref="AJ47:AK47"/>
    <mergeCell ref="BV47:BW47"/>
    <mergeCell ref="BX47:BY47"/>
    <mergeCell ref="BZ47:CA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CR47:CS47"/>
    <mergeCell ref="AL47:AM47"/>
    <mergeCell ref="AN47:AO47"/>
    <mergeCell ref="AP47:AQ47"/>
    <mergeCell ref="DP47:DQ47"/>
    <mergeCell ref="CT47:CU47"/>
    <mergeCell ref="CV47:CW47"/>
    <mergeCell ref="CX47:CY47"/>
    <mergeCell ref="CZ47:DA47"/>
    <mergeCell ref="DB47:DC47"/>
    <mergeCell ref="DD47:DE47"/>
    <mergeCell ref="BT47:BU47"/>
    <mergeCell ref="AX47:AY47"/>
    <mergeCell ref="AZ47:BA47"/>
    <mergeCell ref="BB47:BC47"/>
    <mergeCell ref="BD47:BE47"/>
    <mergeCell ref="BF47:BG47"/>
    <mergeCell ref="BH47:BI47"/>
    <mergeCell ref="DF47:DG47"/>
    <mergeCell ref="DH47:DI47"/>
    <mergeCell ref="DJ47:DK47"/>
    <mergeCell ref="DL47:DM47"/>
    <mergeCell ref="DN47:DO47"/>
    <mergeCell ref="BJ47:BK47"/>
    <mergeCell ref="BL47:BM47"/>
    <mergeCell ref="BN47:BO47"/>
    <mergeCell ref="BP47:BQ47"/>
    <mergeCell ref="BR47:BS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DB48:DC48"/>
    <mergeCell ref="DD48:DE48"/>
    <mergeCell ref="DF48:DG48"/>
    <mergeCell ref="DH48:DI48"/>
    <mergeCell ref="DJ48:DK48"/>
    <mergeCell ref="DL48:DM48"/>
    <mergeCell ref="DN48:DO48"/>
    <mergeCell ref="DP48:DQ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N49:BO49"/>
    <mergeCell ref="BP49:BQ49"/>
    <mergeCell ref="BR49:BS49"/>
    <mergeCell ref="BT49:BU49"/>
    <mergeCell ref="BV49:BW49"/>
    <mergeCell ref="BX49:BY49"/>
    <mergeCell ref="BZ49:CA49"/>
    <mergeCell ref="CB49:CC49"/>
    <mergeCell ref="CD49:CE49"/>
    <mergeCell ref="CF49:CG49"/>
    <mergeCell ref="CH49:CI49"/>
    <mergeCell ref="CJ49:CK49"/>
    <mergeCell ref="CL49:CM49"/>
    <mergeCell ref="CN49:CO49"/>
    <mergeCell ref="CP49:CQ49"/>
    <mergeCell ref="CR49:CS49"/>
    <mergeCell ref="CT49:CU49"/>
    <mergeCell ref="CV49:CW49"/>
    <mergeCell ref="CX49:CY49"/>
    <mergeCell ref="CZ49:DA49"/>
    <mergeCell ref="DB49:DC49"/>
    <mergeCell ref="DD49:DE49"/>
    <mergeCell ref="DF49:DG49"/>
    <mergeCell ref="DH49:DI49"/>
    <mergeCell ref="DJ49:DK49"/>
    <mergeCell ref="DL49:DM49"/>
    <mergeCell ref="DN49:DO49"/>
    <mergeCell ref="DP49:DQ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AJ50:AK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AL50:AM50"/>
    <mergeCell ref="AN50:AO50"/>
    <mergeCell ref="AP50:AQ50"/>
    <mergeCell ref="DP50:DQ50"/>
    <mergeCell ref="CT50:CU50"/>
    <mergeCell ref="CV50:CW50"/>
    <mergeCell ref="CX50:CY50"/>
    <mergeCell ref="CZ50:DA50"/>
    <mergeCell ref="DB50:DC50"/>
    <mergeCell ref="DD50:DE50"/>
    <mergeCell ref="BT50:BU50"/>
    <mergeCell ref="AX50:AY50"/>
    <mergeCell ref="AZ50:BA50"/>
    <mergeCell ref="BB50:BC50"/>
    <mergeCell ref="BD50:BE50"/>
    <mergeCell ref="BF50:BG50"/>
    <mergeCell ref="BH50:BI50"/>
    <mergeCell ref="DF50:DG50"/>
    <mergeCell ref="DH50:DI50"/>
    <mergeCell ref="DJ50:DK50"/>
    <mergeCell ref="DL50:DM50"/>
    <mergeCell ref="DN50:DO50"/>
    <mergeCell ref="BJ50:BK50"/>
    <mergeCell ref="BL50:BM50"/>
    <mergeCell ref="BN50:BO50"/>
    <mergeCell ref="BP50:BQ50"/>
    <mergeCell ref="BR50:B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DL52:DM52"/>
    <mergeCell ref="DN52:DO52"/>
    <mergeCell ref="DP52:DQ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R53:AS53"/>
    <mergeCell ref="AT53:AU53"/>
    <mergeCell ref="AV53:AW53"/>
    <mergeCell ref="Z53:AA53"/>
    <mergeCell ref="AB53:AC53"/>
    <mergeCell ref="AD53:AE53"/>
    <mergeCell ref="AF53:AG53"/>
    <mergeCell ref="AH53:AI53"/>
    <mergeCell ref="AJ53:AK53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L53:AM53"/>
    <mergeCell ref="AN53:AO53"/>
    <mergeCell ref="AP53:AQ53"/>
    <mergeCell ref="DP53:DQ53"/>
    <mergeCell ref="CT53:CU53"/>
    <mergeCell ref="CV53:CW53"/>
    <mergeCell ref="CX53:CY53"/>
    <mergeCell ref="CZ53:DA53"/>
    <mergeCell ref="DB53:DC53"/>
    <mergeCell ref="DD53:DE53"/>
    <mergeCell ref="BT53:BU53"/>
    <mergeCell ref="AX53:AY53"/>
    <mergeCell ref="AZ53:BA53"/>
    <mergeCell ref="BB53:BC53"/>
    <mergeCell ref="BD53:BE53"/>
    <mergeCell ref="BF53:BG53"/>
    <mergeCell ref="BH53:BI53"/>
    <mergeCell ref="DF53:DG53"/>
    <mergeCell ref="DH53:DI53"/>
    <mergeCell ref="DJ53:DK53"/>
    <mergeCell ref="DL53:DM53"/>
    <mergeCell ref="DN53:DO53"/>
    <mergeCell ref="BJ53:BK53"/>
    <mergeCell ref="BL53:BM53"/>
    <mergeCell ref="BN53:BO53"/>
    <mergeCell ref="BP53:BQ53"/>
    <mergeCell ref="BR53:B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DL54:DM54"/>
    <mergeCell ref="DN54:DO54"/>
    <mergeCell ref="DP54:DQ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P55:BQ55"/>
    <mergeCell ref="BR55:BS55"/>
    <mergeCell ref="BT55:BU55"/>
    <mergeCell ref="BV55:BW55"/>
    <mergeCell ref="BX55:BY55"/>
    <mergeCell ref="BZ55:CA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AN57:AO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58:BE58"/>
    <mergeCell ref="BF58:BG58"/>
    <mergeCell ref="BH58:BI58"/>
    <mergeCell ref="BJ58:BK58"/>
    <mergeCell ref="BL58:BM58"/>
    <mergeCell ref="BN58:BO58"/>
    <mergeCell ref="BP58:BQ58"/>
    <mergeCell ref="BR58:BS58"/>
    <mergeCell ref="BT58:BU58"/>
    <mergeCell ref="BV58:BW58"/>
    <mergeCell ref="BX58:BY58"/>
    <mergeCell ref="BZ58:CA58"/>
    <mergeCell ref="CB58:CC58"/>
    <mergeCell ref="CD58:CE58"/>
    <mergeCell ref="CF58:CG58"/>
    <mergeCell ref="CH58:CI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DH58:DI58"/>
    <mergeCell ref="DJ58:DK58"/>
    <mergeCell ref="DL58:DM58"/>
    <mergeCell ref="DN58:DO58"/>
    <mergeCell ref="DP58:DQ58"/>
    <mergeCell ref="B59:C59"/>
    <mergeCell ref="D59:E59"/>
    <mergeCell ref="F59:G59"/>
    <mergeCell ref="H59:I59"/>
    <mergeCell ref="J59:K59"/>
    <mergeCell ref="L59:M59"/>
    <mergeCell ref="N59:O59"/>
    <mergeCell ref="AZ59:BA59"/>
    <mergeCell ref="BB59:BC59"/>
    <mergeCell ref="BD59:BE59"/>
    <mergeCell ref="P59:Q59"/>
    <mergeCell ref="R59:S59"/>
    <mergeCell ref="T59:U59"/>
    <mergeCell ref="V59:W59"/>
    <mergeCell ref="X59:Y59"/>
    <mergeCell ref="Z59:AA59"/>
    <mergeCell ref="CF59:CG59"/>
    <mergeCell ref="CH59:CI59"/>
    <mergeCell ref="BL59:BM59"/>
    <mergeCell ref="BN59:BO59"/>
    <mergeCell ref="BP59:BQ59"/>
    <mergeCell ref="BR59:BS59"/>
    <mergeCell ref="BT59:BU59"/>
    <mergeCell ref="BV59:BW59"/>
    <mergeCell ref="DB59:DC59"/>
    <mergeCell ref="DD59:DE59"/>
    <mergeCell ref="DF59:DG59"/>
    <mergeCell ref="CJ59:CK59"/>
    <mergeCell ref="CL59:CM59"/>
    <mergeCell ref="CN59:CO59"/>
    <mergeCell ref="CP59:CQ59"/>
    <mergeCell ref="CR59:CS59"/>
    <mergeCell ref="CT59:CU59"/>
    <mergeCell ref="B60:C60"/>
    <mergeCell ref="D60:E60"/>
    <mergeCell ref="F60:G60"/>
    <mergeCell ref="H60:I60"/>
    <mergeCell ref="J60:K60"/>
    <mergeCell ref="CV59:CW59"/>
    <mergeCell ref="BX59:BY59"/>
    <mergeCell ref="BZ59:CA59"/>
    <mergeCell ref="CB59:CC59"/>
    <mergeCell ref="CD59:CE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DH59:DI59"/>
    <mergeCell ref="DJ59:DK59"/>
    <mergeCell ref="DL59:DM59"/>
    <mergeCell ref="DN59:DO59"/>
    <mergeCell ref="DP59:DQ59"/>
    <mergeCell ref="BF59:BG59"/>
    <mergeCell ref="BH59:BI59"/>
    <mergeCell ref="BJ59:BK59"/>
    <mergeCell ref="CX59:CY59"/>
    <mergeCell ref="CZ59:DA59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DB60:DC60"/>
    <mergeCell ref="DD60:DE60"/>
    <mergeCell ref="DF60:DG60"/>
    <mergeCell ref="DH60:DI60"/>
    <mergeCell ref="DJ60:DK60"/>
    <mergeCell ref="DL60:DM60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BZ61:CA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BP63:BQ63"/>
    <mergeCell ref="BR63:BS63"/>
    <mergeCell ref="BT63:BU63"/>
    <mergeCell ref="BV63:BW63"/>
    <mergeCell ref="BX63:BY63"/>
    <mergeCell ref="BZ63:CA63"/>
    <mergeCell ref="CB63:CC63"/>
    <mergeCell ref="CD63:CE63"/>
    <mergeCell ref="CF63:CG63"/>
    <mergeCell ref="CH63:CI63"/>
    <mergeCell ref="CJ63:CK63"/>
    <mergeCell ref="CL63:CM63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AL64:AM64"/>
    <mergeCell ref="AN64:AO64"/>
    <mergeCell ref="AP64:AQ64"/>
    <mergeCell ref="T64:U64"/>
    <mergeCell ref="V64:W64"/>
    <mergeCell ref="X64:Y64"/>
    <mergeCell ref="Z64:AA64"/>
    <mergeCell ref="AB64:AC64"/>
    <mergeCell ref="AD64:AE64"/>
    <mergeCell ref="BP64:BQ64"/>
    <mergeCell ref="BR64:BS64"/>
    <mergeCell ref="BT64:BU64"/>
    <mergeCell ref="BV64:BW64"/>
    <mergeCell ref="BX64:BY64"/>
    <mergeCell ref="BZ64:CA64"/>
    <mergeCell ref="CX64:CY64"/>
    <mergeCell ref="CB64:CC64"/>
    <mergeCell ref="CD64:CE64"/>
    <mergeCell ref="CF64:CG64"/>
    <mergeCell ref="CH64:CI64"/>
    <mergeCell ref="CJ64:CK64"/>
    <mergeCell ref="CL64:CM64"/>
    <mergeCell ref="L67:M67"/>
    <mergeCell ref="CZ64:DA64"/>
    <mergeCell ref="DB64:DC64"/>
    <mergeCell ref="DD64:DE64"/>
    <mergeCell ref="DF64:DG64"/>
    <mergeCell ref="DH64:DI64"/>
    <mergeCell ref="CN64:CO64"/>
    <mergeCell ref="CP64:CQ64"/>
    <mergeCell ref="CR64:CS64"/>
    <mergeCell ref="CT64:CU64"/>
    <mergeCell ref="AF64:AG64"/>
    <mergeCell ref="AH64:AI64"/>
    <mergeCell ref="AJ64:AK64"/>
    <mergeCell ref="DP64:DQ64"/>
    <mergeCell ref="AN66:AO66"/>
    <mergeCell ref="AD67:AE67"/>
    <mergeCell ref="AF67:AG67"/>
    <mergeCell ref="AH67:AI67"/>
    <mergeCell ref="AJ67:AK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B67:C67"/>
    <mergeCell ref="D67:E67"/>
    <mergeCell ref="F67:G67"/>
    <mergeCell ref="H67:I67"/>
    <mergeCell ref="J67:K67"/>
    <mergeCell ref="AR64:AS64"/>
    <mergeCell ref="AT64:AU64"/>
    <mergeCell ref="AV64:AW64"/>
    <mergeCell ref="AX64:AY64"/>
    <mergeCell ref="AZ64:BA64"/>
    <mergeCell ref="BB64:BC64"/>
    <mergeCell ref="DL64:DM64"/>
    <mergeCell ref="DN64:DO64"/>
    <mergeCell ref="BD64:BE64"/>
    <mergeCell ref="BF64:BG64"/>
    <mergeCell ref="BH64:BI64"/>
    <mergeCell ref="BJ64:BK64"/>
    <mergeCell ref="BL64:BM64"/>
    <mergeCell ref="BN64:BO64"/>
    <mergeCell ref="DJ64:DK64"/>
    <mergeCell ref="CV64:CW64"/>
    <mergeCell ref="N67:O67"/>
    <mergeCell ref="P67:Q67"/>
    <mergeCell ref="R67:S67"/>
    <mergeCell ref="T67:U67"/>
    <mergeCell ref="V67:W67"/>
    <mergeCell ref="X67:Y67"/>
    <mergeCell ref="AR67:AS67"/>
    <mergeCell ref="AT67:AU67"/>
    <mergeCell ref="AV67:AW67"/>
    <mergeCell ref="Z67:AA67"/>
    <mergeCell ref="AB67:AC67"/>
    <mergeCell ref="CP67:CQ67"/>
    <mergeCell ref="CR67:CS67"/>
    <mergeCell ref="AL67:AM67"/>
    <mergeCell ref="AN67:AO67"/>
    <mergeCell ref="AP67:AQ67"/>
    <mergeCell ref="DP67:DQ67"/>
    <mergeCell ref="CT67:CU67"/>
    <mergeCell ref="CV67:CW67"/>
    <mergeCell ref="CX67:CY67"/>
    <mergeCell ref="CZ67:DA67"/>
    <mergeCell ref="DB67:DC67"/>
    <mergeCell ref="DD67:DE67"/>
    <mergeCell ref="BT67:BU67"/>
    <mergeCell ref="AX67:AY67"/>
    <mergeCell ref="AZ67:BA67"/>
    <mergeCell ref="BB67:BC67"/>
    <mergeCell ref="BD67:BE67"/>
    <mergeCell ref="BF67:BG67"/>
    <mergeCell ref="BH67:BI67"/>
    <mergeCell ref="DF67:DG67"/>
    <mergeCell ref="DH67:DI67"/>
    <mergeCell ref="DJ67:DK67"/>
    <mergeCell ref="DL67:DM67"/>
    <mergeCell ref="DN67:DO67"/>
    <mergeCell ref="BJ67:BK67"/>
    <mergeCell ref="BL67:BM67"/>
    <mergeCell ref="BN67:BO67"/>
    <mergeCell ref="BP67:BQ67"/>
    <mergeCell ref="BR67:BS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AJ70:AK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L70:AM70"/>
    <mergeCell ref="AN70:AO70"/>
    <mergeCell ref="AP70:AQ70"/>
    <mergeCell ref="DP70:DQ70"/>
    <mergeCell ref="CT70:CU70"/>
    <mergeCell ref="CV70:CW70"/>
    <mergeCell ref="CX70:CY70"/>
    <mergeCell ref="CZ70:DA70"/>
    <mergeCell ref="DB70:DC70"/>
    <mergeCell ref="DD70:DE70"/>
    <mergeCell ref="BT70:BU70"/>
    <mergeCell ref="AX70:AY70"/>
    <mergeCell ref="AZ70:BA70"/>
    <mergeCell ref="BB70:BC70"/>
    <mergeCell ref="BD70:BE70"/>
    <mergeCell ref="BF70:BG70"/>
    <mergeCell ref="BH70:BI70"/>
    <mergeCell ref="DF70:DG70"/>
    <mergeCell ref="DH70:DI70"/>
    <mergeCell ref="DJ70:DK70"/>
    <mergeCell ref="DL70:DM70"/>
    <mergeCell ref="DN70:DO70"/>
    <mergeCell ref="BJ70:BK70"/>
    <mergeCell ref="BL70:BM70"/>
    <mergeCell ref="BN70:BO70"/>
    <mergeCell ref="BP70:BQ70"/>
    <mergeCell ref="BR70:B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P71:BQ71"/>
    <mergeCell ref="BR71:BS71"/>
    <mergeCell ref="BT71:BU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DL72:DM72"/>
    <mergeCell ref="DN72:DO72"/>
    <mergeCell ref="DP72:DQ72"/>
    <mergeCell ref="AN74:AO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P75:BQ75"/>
    <mergeCell ref="BR75:BS75"/>
    <mergeCell ref="BT75:BU75"/>
    <mergeCell ref="BV75:BW75"/>
    <mergeCell ref="BX75:BY75"/>
    <mergeCell ref="BZ75:CA75"/>
    <mergeCell ref="CB75:CC75"/>
    <mergeCell ref="CD75:CE75"/>
    <mergeCell ref="CF75:CG75"/>
    <mergeCell ref="CH75:CI75"/>
    <mergeCell ref="CJ75:CK75"/>
    <mergeCell ref="CL75:CM75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B76:C76"/>
    <mergeCell ref="D76:E76"/>
    <mergeCell ref="F76:G76"/>
    <mergeCell ref="H76:I76"/>
    <mergeCell ref="J76:K76"/>
    <mergeCell ref="L76:M76"/>
    <mergeCell ref="N76:O76"/>
    <mergeCell ref="AZ76:BA76"/>
    <mergeCell ref="BB76:BC76"/>
    <mergeCell ref="BD76:BE76"/>
    <mergeCell ref="P76:Q76"/>
    <mergeCell ref="R76:S76"/>
    <mergeCell ref="T76:U76"/>
    <mergeCell ref="V76:W76"/>
    <mergeCell ref="X76:Y76"/>
    <mergeCell ref="Z76:AA76"/>
    <mergeCell ref="CF76:CG76"/>
    <mergeCell ref="CH76:CI76"/>
    <mergeCell ref="BL76:BM76"/>
    <mergeCell ref="BN76:BO76"/>
    <mergeCell ref="BP76:BQ76"/>
    <mergeCell ref="BR76:BS76"/>
    <mergeCell ref="BT76:BU76"/>
    <mergeCell ref="BV76:BW76"/>
    <mergeCell ref="DB76:DC76"/>
    <mergeCell ref="DD76:DE76"/>
    <mergeCell ref="DF76:DG76"/>
    <mergeCell ref="CJ76:CK76"/>
    <mergeCell ref="CL76:CM76"/>
    <mergeCell ref="CN76:CO76"/>
    <mergeCell ref="CP76:CQ76"/>
    <mergeCell ref="CR76:CS76"/>
    <mergeCell ref="CT76:CU76"/>
    <mergeCell ref="B77:C77"/>
    <mergeCell ref="D77:E77"/>
    <mergeCell ref="F77:G77"/>
    <mergeCell ref="H77:I77"/>
    <mergeCell ref="J77:K77"/>
    <mergeCell ref="CV76:CW76"/>
    <mergeCell ref="BX76:BY76"/>
    <mergeCell ref="BZ76:CA76"/>
    <mergeCell ref="CB76:CC76"/>
    <mergeCell ref="CD76:CE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DH76:DI76"/>
    <mergeCell ref="DJ76:DK76"/>
    <mergeCell ref="DL76:DM76"/>
    <mergeCell ref="DN76:DO76"/>
    <mergeCell ref="DP76:DQ76"/>
    <mergeCell ref="BF76:BG76"/>
    <mergeCell ref="BH76:BI76"/>
    <mergeCell ref="BJ76:BK76"/>
    <mergeCell ref="CX76:CY76"/>
    <mergeCell ref="CZ76:DA76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CL77:CM77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BB78:BC78"/>
    <mergeCell ref="BD78:BE78"/>
    <mergeCell ref="BF78:BG78"/>
    <mergeCell ref="BH78:BI78"/>
    <mergeCell ref="BJ78:BK78"/>
    <mergeCell ref="BL78:BM78"/>
    <mergeCell ref="BN78:BO78"/>
    <mergeCell ref="BP78:BQ78"/>
    <mergeCell ref="BR78:BS78"/>
    <mergeCell ref="BT78:BU78"/>
    <mergeCell ref="BV78:BW78"/>
    <mergeCell ref="BX78:BY78"/>
    <mergeCell ref="BZ78:CA78"/>
    <mergeCell ref="CB78:CC78"/>
    <mergeCell ref="CD78:CE78"/>
    <mergeCell ref="CF78:CG78"/>
    <mergeCell ref="CH78:CI78"/>
    <mergeCell ref="CJ78:CK78"/>
    <mergeCell ref="CL78:CM78"/>
    <mergeCell ref="CN78:CO78"/>
    <mergeCell ref="CP78:CQ78"/>
    <mergeCell ref="CR78:CS78"/>
    <mergeCell ref="CT78:CU78"/>
    <mergeCell ref="CV78:CW78"/>
    <mergeCell ref="CX78:CY78"/>
    <mergeCell ref="CZ78:DA78"/>
    <mergeCell ref="DB78:DC78"/>
    <mergeCell ref="DD78:DE78"/>
    <mergeCell ref="DF78:DG78"/>
    <mergeCell ref="DH78:DI78"/>
    <mergeCell ref="DJ78:DK78"/>
    <mergeCell ref="DL78:DM78"/>
    <mergeCell ref="DN78:DO78"/>
    <mergeCell ref="DP78:DQ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G79"/>
    <mergeCell ref="BH79:BI79"/>
    <mergeCell ref="BJ79:BK79"/>
    <mergeCell ref="BL79:BM79"/>
    <mergeCell ref="BN79:BO79"/>
    <mergeCell ref="BP79:BQ79"/>
    <mergeCell ref="BR79:BS79"/>
    <mergeCell ref="BT79:BU79"/>
    <mergeCell ref="BV79:BW79"/>
    <mergeCell ref="BX79:BY79"/>
    <mergeCell ref="BZ79:CA79"/>
    <mergeCell ref="CB79:CC79"/>
    <mergeCell ref="CD79:CE79"/>
    <mergeCell ref="CF79:CG79"/>
    <mergeCell ref="CH79:CI79"/>
    <mergeCell ref="CJ79:CK79"/>
    <mergeCell ref="CL79:CM79"/>
    <mergeCell ref="CN79:CO79"/>
    <mergeCell ref="CP79:CQ79"/>
    <mergeCell ref="CR79:CS79"/>
    <mergeCell ref="CT79:CU79"/>
    <mergeCell ref="CV79:CW79"/>
    <mergeCell ref="CX79:CY79"/>
    <mergeCell ref="CZ79:DA79"/>
    <mergeCell ref="DB79:DC79"/>
    <mergeCell ref="DD79:DE79"/>
    <mergeCell ref="DF79:DG79"/>
    <mergeCell ref="DH79:DI79"/>
    <mergeCell ref="DJ79:DK79"/>
    <mergeCell ref="DL79:DM79"/>
    <mergeCell ref="DN79:DO79"/>
    <mergeCell ref="DP79:DQ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CV80:CW80"/>
    <mergeCell ref="CX80:CY80"/>
    <mergeCell ref="CZ80:DA80"/>
    <mergeCell ref="DB80:DC80"/>
    <mergeCell ref="DD80:DE80"/>
    <mergeCell ref="DF80:DG80"/>
    <mergeCell ref="DH80:DI80"/>
    <mergeCell ref="DJ80:DK80"/>
    <mergeCell ref="DL80:DM80"/>
    <mergeCell ref="DN80:DO80"/>
    <mergeCell ref="DP80:DQ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B82:C82"/>
    <mergeCell ref="D82:E82"/>
    <mergeCell ref="F82:G82"/>
    <mergeCell ref="H82:I82"/>
    <mergeCell ref="J82:K82"/>
    <mergeCell ref="L82:M82"/>
    <mergeCell ref="N82:O82"/>
    <mergeCell ref="AZ82:BA82"/>
    <mergeCell ref="BB82:BC82"/>
    <mergeCell ref="BD82:BE82"/>
    <mergeCell ref="P82:Q82"/>
    <mergeCell ref="R82:S82"/>
    <mergeCell ref="T82:U82"/>
    <mergeCell ref="V82:W82"/>
    <mergeCell ref="X82:Y82"/>
    <mergeCell ref="Z82:AA82"/>
    <mergeCell ref="CF82:CG82"/>
    <mergeCell ref="CH82:CI82"/>
    <mergeCell ref="BL82:BM82"/>
    <mergeCell ref="BN82:BO82"/>
    <mergeCell ref="BP82:BQ82"/>
    <mergeCell ref="BR82:BS82"/>
    <mergeCell ref="BT82:BU82"/>
    <mergeCell ref="BV82:BW82"/>
    <mergeCell ref="DB82:DC82"/>
    <mergeCell ref="DD82:DE82"/>
    <mergeCell ref="DF82:DG82"/>
    <mergeCell ref="CJ82:CK82"/>
    <mergeCell ref="CL82:CM82"/>
    <mergeCell ref="CN82:CO82"/>
    <mergeCell ref="CP82:CQ82"/>
    <mergeCell ref="CR82:CS82"/>
    <mergeCell ref="CT82:CU82"/>
    <mergeCell ref="B83:C83"/>
    <mergeCell ref="D83:E83"/>
    <mergeCell ref="F83:G83"/>
    <mergeCell ref="H83:I83"/>
    <mergeCell ref="J83:K83"/>
    <mergeCell ref="CV82:CW82"/>
    <mergeCell ref="BX82:BY82"/>
    <mergeCell ref="BZ82:CA82"/>
    <mergeCell ref="CB82:CC82"/>
    <mergeCell ref="CD82:CE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DH82:DI82"/>
    <mergeCell ref="DJ82:DK82"/>
    <mergeCell ref="DL82:DM82"/>
    <mergeCell ref="DN82:DO82"/>
    <mergeCell ref="DP82:DQ82"/>
    <mergeCell ref="BF82:BG82"/>
    <mergeCell ref="BH82:BI82"/>
    <mergeCell ref="BJ82:BK82"/>
    <mergeCell ref="CX82:CY82"/>
    <mergeCell ref="CZ82:DA82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DD83:DE83"/>
    <mergeCell ref="DF83:DG83"/>
    <mergeCell ref="AR83:AS83"/>
    <mergeCell ref="AT83:AU83"/>
    <mergeCell ref="AV83:AW83"/>
    <mergeCell ref="AX83:AY83"/>
    <mergeCell ref="AZ83:BA83"/>
    <mergeCell ref="BB83:BC83"/>
    <mergeCell ref="BD83:BE83"/>
    <mergeCell ref="BF83:BG83"/>
    <mergeCell ref="BH83:BI83"/>
    <mergeCell ref="BJ83:BK83"/>
    <mergeCell ref="BL83:BM83"/>
    <mergeCell ref="BN83:BO83"/>
    <mergeCell ref="BP83:BQ83"/>
    <mergeCell ref="BR83:BS83"/>
    <mergeCell ref="BT83:BU83"/>
    <mergeCell ref="BV83:BW83"/>
    <mergeCell ref="BX83:BY83"/>
    <mergeCell ref="AZ84:BA84"/>
    <mergeCell ref="BB84:BC84"/>
    <mergeCell ref="BZ83:CA83"/>
    <mergeCell ref="CB83:CC83"/>
    <mergeCell ref="CD83:CE83"/>
    <mergeCell ref="CF83:CG83"/>
    <mergeCell ref="CH83:CI83"/>
    <mergeCell ref="CJ83:CK83"/>
    <mergeCell ref="CL83:CM83"/>
    <mergeCell ref="CN83:CO83"/>
    <mergeCell ref="CP83:CQ83"/>
    <mergeCell ref="CR83:CS83"/>
    <mergeCell ref="CT83:CU83"/>
    <mergeCell ref="CV83:CW83"/>
    <mergeCell ref="CX83:CY83"/>
    <mergeCell ref="CZ83:DA83"/>
    <mergeCell ref="DB83:DC83"/>
    <mergeCell ref="CH84:CI84"/>
    <mergeCell ref="CJ84:CK84"/>
    <mergeCell ref="DH83:DI83"/>
    <mergeCell ref="DJ83:DK83"/>
    <mergeCell ref="DL83:DM83"/>
    <mergeCell ref="DN83:DO83"/>
    <mergeCell ref="DP83:DQ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AV84:AW84"/>
    <mergeCell ref="AX84:AY84"/>
    <mergeCell ref="CL84:CM84"/>
    <mergeCell ref="CN84:CO84"/>
    <mergeCell ref="CP84:CQ84"/>
    <mergeCell ref="CR84:CS84"/>
    <mergeCell ref="CT84:CU84"/>
    <mergeCell ref="CV84:CW84"/>
    <mergeCell ref="CX84:CY84"/>
    <mergeCell ref="CZ84:DA84"/>
    <mergeCell ref="DB84:DC84"/>
    <mergeCell ref="DD84:DE84"/>
    <mergeCell ref="DF84:DG84"/>
    <mergeCell ref="DH84:DI84"/>
    <mergeCell ref="DJ84:DK84"/>
    <mergeCell ref="DL84:DM84"/>
    <mergeCell ref="DN84:DO84"/>
    <mergeCell ref="DP84:DQ84"/>
    <mergeCell ref="AN86:AO86"/>
    <mergeCell ref="BD84:BE84"/>
    <mergeCell ref="BF84:BG84"/>
    <mergeCell ref="BH84:BI84"/>
    <mergeCell ref="BJ84:BK84"/>
    <mergeCell ref="BL84:BM84"/>
    <mergeCell ref="BN84:BO84"/>
    <mergeCell ref="BP84:BQ84"/>
    <mergeCell ref="BR84:BS84"/>
    <mergeCell ref="BT84:BU84"/>
    <mergeCell ref="BV84:BW84"/>
    <mergeCell ref="BX84:BY84"/>
    <mergeCell ref="BZ84:CA84"/>
    <mergeCell ref="CB84:CC84"/>
    <mergeCell ref="CD84:CE84"/>
    <mergeCell ref="CF84:CG84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F87:BG87"/>
    <mergeCell ref="BH87:BI87"/>
    <mergeCell ref="BJ87:BK87"/>
    <mergeCell ref="BL87:BM87"/>
    <mergeCell ref="BN87:BO87"/>
    <mergeCell ref="AJ98:AK98"/>
    <mergeCell ref="AL98:AM98"/>
    <mergeCell ref="AN98:AO98"/>
    <mergeCell ref="AP98:AQ98"/>
    <mergeCell ref="AR98:AS98"/>
    <mergeCell ref="BP87:BQ87"/>
    <mergeCell ref="BR87:BS87"/>
    <mergeCell ref="BT87:BU87"/>
    <mergeCell ref="BV87:BW87"/>
    <mergeCell ref="BX87:BY87"/>
    <mergeCell ref="BZ87:CA87"/>
    <mergeCell ref="CB87:CC87"/>
    <mergeCell ref="CD87:CE87"/>
    <mergeCell ref="CF87:CG87"/>
    <mergeCell ref="CH87:CI87"/>
    <mergeCell ref="CJ87:CK87"/>
    <mergeCell ref="CL87:CM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BN98:BO98"/>
    <mergeCell ref="BP98:BQ98"/>
    <mergeCell ref="BR98:BS98"/>
    <mergeCell ref="BT98:BU98"/>
    <mergeCell ref="BV98:BW98"/>
    <mergeCell ref="BX98:BY98"/>
    <mergeCell ref="BZ98:CA98"/>
    <mergeCell ref="CX87:CY87"/>
    <mergeCell ref="CZ87:DA87"/>
    <mergeCell ref="DB87:DC87"/>
    <mergeCell ref="DD87:DE87"/>
    <mergeCell ref="DF87:DG87"/>
    <mergeCell ref="DH87:DI87"/>
    <mergeCell ref="DJ87:DK87"/>
    <mergeCell ref="DL87:DM87"/>
    <mergeCell ref="DN87:DO87"/>
    <mergeCell ref="DP87:DQ87"/>
    <mergeCell ref="CN87:CO87"/>
    <mergeCell ref="CP87:CQ87"/>
    <mergeCell ref="CR87:CS87"/>
    <mergeCell ref="CT87:CU87"/>
    <mergeCell ref="CV87:CW87"/>
    <mergeCell ref="CB98:CC98"/>
    <mergeCell ref="CD98:CE98"/>
    <mergeCell ref="CF98:CG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DL98:DM98"/>
    <mergeCell ref="DN98:DO98"/>
    <mergeCell ref="DP98:DQ98"/>
    <mergeCell ref="A101:DQ104"/>
    <mergeCell ref="CZ98:DA98"/>
    <mergeCell ref="DB98:DC98"/>
    <mergeCell ref="DD98:DE98"/>
    <mergeCell ref="DF98:DG98"/>
    <mergeCell ref="DH98:DI98"/>
    <mergeCell ref="DJ98:DK98"/>
    <mergeCell ref="AT98:AU98"/>
    <mergeCell ref="AV98:AW98"/>
    <mergeCell ref="AX98:AY98"/>
    <mergeCell ref="AZ98:BA98"/>
    <mergeCell ref="BB98:BC98"/>
    <mergeCell ref="BD98:BE98"/>
    <mergeCell ref="BF98:BG98"/>
    <mergeCell ref="BH98:BI98"/>
    <mergeCell ref="BJ98:BK98"/>
    <mergeCell ref="BL98:BM98"/>
  </mergeCells>
  <conditionalFormatting sqref="A101 DR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DQ54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95" firstPageNumber="0" fitToHeight="3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73" max="7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65F16-C0F3-4944-AED2-36349B0D4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CF0267-7C1A-4281-8AF8-BBB158805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2025-05-06T19:09:42Z</dcterms:created>
  <dcterms:modified xsi:type="dcterms:W3CDTF">2025-06-24T19:55:20Z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