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2-2025-TRANSPARENCIA-FEVEREIRO-IMED-URUACU\"/>
    </mc:Choice>
  </mc:AlternateContent>
  <xr:revisionPtr revIDLastSave="0" documentId="8_{55D65B4C-06B6-478E-83A3-ECBDA802F2F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FEVEREI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7" i="16" l="1"/>
  <c r="B130" i="16"/>
  <c r="B123" i="16"/>
  <c r="B148" i="16"/>
  <c r="B52" i="16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187" i="16" s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<sst xmlns="http://schemas.openxmlformats.org/spreadsheetml/2006/main" count="183" uniqueCount="146">
  <si>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</si>
  <si>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</si>
  <si>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</si>
  <si>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</si>
  <si>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</si>
  <si>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</si>
  <si>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</si>
  <si>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</si>
  <si>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</si>
  <si>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</si>
  <si>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</si>
  <si>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</si>
  <si>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</si>
  <si>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</si>
  <si>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</si>
  <si>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</si>
  <si>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</si>
  <si>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</si>
  <si>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</si>
  <si>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</si>
  <si>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</si>
  <si>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</si>
  <si>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</si>
  <si>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</si>
  <si>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</si>
  <si>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</si>
  <si>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</si>
  <si>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</si>
  <si>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</si>
  <si>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</si>
  <si>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</si>
  <si>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</si>
  <si>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</si>
  <si>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</si>
  <si>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</si>
  <si>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</si>
  <si>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</si>
  <si>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</si>
  <si>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</si>
  <si>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</si>
  <si>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</si>
  <si>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</si>
  <si>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</si>
  <si>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</si>
  <si>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</si>
  <si>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</si>
  <si>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</si>
  <si>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</si>
  <si>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</si>
  <si>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</si>
  <si>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</si>
  <si>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</si>
  <si>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</si>
  <si>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</si>
  <si>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</si>
  <si>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</si>
  <si>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</si>
  <si>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</si>
  <si>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</si>
  <si>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</si>
  <si>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</si>
  <si>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</si>
  <si>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</si>
  <si>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</si>
  <si>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</si>
  <si>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</si>
  <si>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</si>
  <si>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</si>
  <si>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</si>
  <si>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</si>
  <si>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</si>
  <si>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</si>
  <si>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</si>
  <si>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</si>
  <si>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</si>
  <si>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</si>
  <si>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</si>
  <si>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</si>
  <si>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</si>
  <si>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</si>
  <si>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</si>
  <si>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</si>
  <si>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</si>
  <si>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</si>
  <si>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</si>
  <si>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</si>
  <si>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</si>
  <si>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</si>
  <si>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</si>
  <si>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</si>
  <si>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</si>
  <si>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</si>
  <si>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</si>
  <si>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</si>
  <si>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</si>
  <si>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</si>
  <si>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</si>
  <si>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</si>
  <si>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</si>
  <si>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</si>
  <si>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</si>
  <si>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</si>
  <si>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</si>
  <si>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</si>
  <si>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</si>
  <si>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</si>
  <si>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</si>
  <si>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</si>
  <si>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</si>
  <si>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</si>
  <si>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</si>
  <si>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</si>
  <si>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</si>
  <si>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</si>
  <si>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</si>
  <si>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</si>
  <si>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</si>
  <si>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</si>
  <si>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</si>
  <si>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</si>
  <si>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</si>
  <si>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</si>
  <si>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</si>
  <si>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</si>
  <si>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</si>
  <si>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</si>
  <si>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</si>
  <si>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</si>
  <si>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</si>
  <si>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Competência: FEVEREIRO /2025</t>
  </si>
  <si>
    <t>2.3</t>
  </si>
  <si>
    <t>2.1</t>
  </si>
  <si>
    <t>Devolução de Verba ao Poder Público</t>
  </si>
  <si>
    <t>7.SALDO BANCÁRIO FINAL EM 28.02.2025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</si>
  <si>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</si>
  <si>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</si>
  <si>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</si>
  <si>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</si>
  <si>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</si>
  <si>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</si>
  <si>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</si>
  <si>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</si>
  <si>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</si>
  <si>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</si>
  <si>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R$ 19.414.625,88</t>
  </si>
  <si>
    <t>Uruaçu, 01 de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</si>
</sst>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01"/>
  <sheetViews>
    <sheetView tabSelected="1" zoomScaleNormal="100" workbookViewId="0">
      <selection activeCell="A203" sqref="A203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127</v>
      </c>
      <c r="B8" s="102"/>
    </row>
    <row r="9" spans="1:2" ht="35.25" customHeight="1" x14ac:dyDescent="0.25">
      <c r="A9" s="101" t="s">
        <v>128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70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144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129</v>
      </c>
      <c r="B24" s="95"/>
    </row>
    <row r="25" spans="1:2" ht="18" customHeight="1" x14ac:dyDescent="0.25">
      <c r="A25" s="64" t="s">
        <v>9</v>
      </c>
      <c r="B25" s="57">
        <f>B26+B27+B38</f>
        <v>12949270.789999999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0</v>
      </c>
    </row>
    <row r="28" spans="1:2" ht="18" customHeight="1" x14ac:dyDescent="0.25">
      <c r="A28" s="16" t="s">
        <v>87</v>
      </c>
      <c r="B28" s="32">
        <v>0</v>
      </c>
    </row>
    <row r="29" spans="1:2" ht="18" customHeight="1" x14ac:dyDescent="0.25">
      <c r="A29" s="16" t="s">
        <v>88</v>
      </c>
      <c r="B29" s="33">
        <v>0</v>
      </c>
    </row>
    <row r="30" spans="1:2" ht="18" customHeight="1" x14ac:dyDescent="0.25">
      <c r="A30" s="16" t="s">
        <v>89</v>
      </c>
      <c r="B30" s="33">
        <v>0</v>
      </c>
    </row>
    <row r="31" spans="1:2" ht="18" customHeight="1" x14ac:dyDescent="0.25">
      <c r="A31" s="14" t="s">
        <v>136</v>
      </c>
      <c r="B31" s="34">
        <v>0</v>
      </c>
    </row>
    <row r="32" spans="1:2" ht="18" customHeight="1" x14ac:dyDescent="0.25">
      <c r="A32" s="14" t="s">
        <v>137</v>
      </c>
      <c r="B32" s="37">
        <v>0</v>
      </c>
    </row>
    <row r="33" spans="1:2" ht="18" customHeight="1" x14ac:dyDescent="0.25">
      <c r="A33" s="14" t="s">
        <v>138</v>
      </c>
      <c r="B33" s="37">
        <v>0</v>
      </c>
    </row>
    <row r="34" spans="1:2" ht="18" customHeight="1" x14ac:dyDescent="0.25">
      <c r="A34" s="16" t="s">
        <v>112</v>
      </c>
      <c r="B34" s="33">
        <v>0</v>
      </c>
    </row>
    <row r="35" spans="1:2" ht="18" customHeight="1" x14ac:dyDescent="0.25">
      <c r="A35" s="16" t="s">
        <v>139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140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12949270.789999999</v>
      </c>
    </row>
    <row r="39" spans="1:2" ht="18" customHeight="1" x14ac:dyDescent="0.25">
      <c r="A39" s="16" t="s">
        <v>90</v>
      </c>
      <c r="B39" s="87">
        <v>0</v>
      </c>
    </row>
    <row r="40" spans="1:2" ht="18" customHeight="1" x14ac:dyDescent="0.25">
      <c r="A40" s="16" t="s">
        <v>91</v>
      </c>
      <c r="B40" s="87">
        <v>0</v>
      </c>
    </row>
    <row r="41" spans="1:2" ht="18" customHeight="1" x14ac:dyDescent="0.25">
      <c r="A41" s="16" t="s">
        <v>92</v>
      </c>
      <c r="B41" s="88">
        <v>0</v>
      </c>
    </row>
    <row r="42" spans="1:2" ht="18" customHeight="1" x14ac:dyDescent="0.25">
      <c r="A42" s="14" t="s">
        <v>93</v>
      </c>
      <c r="B42" s="87">
        <v>0</v>
      </c>
    </row>
    <row r="43" spans="1:2" ht="18" customHeight="1" x14ac:dyDescent="0.25">
      <c r="A43" s="14" t="s">
        <v>141</v>
      </c>
      <c r="B43" s="37">
        <v>5366406.63</v>
      </c>
    </row>
    <row r="44" spans="1:2" ht="18" customHeight="1" x14ac:dyDescent="0.25">
      <c r="A44" s="14" t="s">
        <v>142</v>
      </c>
      <c r="B44" s="37">
        <v>5458841.3700000001</v>
      </c>
    </row>
    <row r="45" spans="1:2" ht="18" customHeight="1" x14ac:dyDescent="0.25">
      <c r="A45" s="14" t="s">
        <v>143</v>
      </c>
      <c r="B45" s="37">
        <v>2088322.67</v>
      </c>
    </row>
    <row r="46" spans="1:2" ht="18" customHeight="1" x14ac:dyDescent="0.25">
      <c r="A46" s="14" t="s">
        <v>113</v>
      </c>
      <c r="B46" s="34">
        <v>0</v>
      </c>
    </row>
    <row r="47" spans="1:2" ht="18" customHeight="1" x14ac:dyDescent="0.25">
      <c r="A47" s="14" t="s">
        <v>111</v>
      </c>
      <c r="B47" s="32">
        <v>35700.120000000003</v>
      </c>
    </row>
    <row r="48" spans="1:2" ht="18" customHeight="1" x14ac:dyDescent="0.25">
      <c r="A48" s="14" t="s">
        <v>94</v>
      </c>
      <c r="B48" s="32">
        <v>0</v>
      </c>
    </row>
    <row r="49" spans="1:2" ht="18" customHeight="1" x14ac:dyDescent="0.25">
      <c r="A49" s="63" t="s">
        <v>14</v>
      </c>
      <c r="B49" s="58">
        <f>B27+B38</f>
        <v>12949270.789999999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38852350.350000001</v>
      </c>
    </row>
    <row r="52" spans="1:2" ht="18" customHeight="1" x14ac:dyDescent="0.25">
      <c r="A52" s="49" t="s">
        <v>16</v>
      </c>
      <c r="B52" s="51">
        <f>SUM(B53:B56)</f>
        <v>38654906.480000004</v>
      </c>
    </row>
    <row r="53" spans="1:2" ht="18" customHeight="1" x14ac:dyDescent="0.25">
      <c r="A53" s="16" t="s">
        <v>79</v>
      </c>
      <c r="B53" s="37">
        <v>0</v>
      </c>
    </row>
    <row r="54" spans="1:2" ht="18" customHeight="1" x14ac:dyDescent="0.25">
      <c r="A54" s="24" t="s">
        <v>80</v>
      </c>
      <c r="B54" s="37">
        <v>0</v>
      </c>
    </row>
    <row r="55" spans="1:2" ht="18" customHeight="1" x14ac:dyDescent="0.25">
      <c r="A55" s="14" t="s">
        <v>136</v>
      </c>
      <c r="B55" s="37">
        <v>38503354.740000002</v>
      </c>
    </row>
    <row r="56" spans="1:2" ht="18" customHeight="1" x14ac:dyDescent="0.25">
      <c r="A56" s="14" t="s">
        <v>138</v>
      </c>
      <c r="B56" s="37">
        <v>151551.74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137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153494.35999999999</v>
      </c>
    </row>
    <row r="60" spans="1:2" ht="18" customHeight="1" x14ac:dyDescent="0.25">
      <c r="A60" s="26" t="s">
        <v>90</v>
      </c>
      <c r="B60" s="37">
        <v>0</v>
      </c>
    </row>
    <row r="61" spans="1:2" ht="18" customHeight="1" x14ac:dyDescent="0.25">
      <c r="A61" s="31" t="s">
        <v>93</v>
      </c>
      <c r="B61" s="37">
        <v>0</v>
      </c>
    </row>
    <row r="62" spans="1:2" ht="18" customHeight="1" x14ac:dyDescent="0.25">
      <c r="A62" s="31" t="s">
        <v>95</v>
      </c>
      <c r="B62" s="37">
        <v>0</v>
      </c>
    </row>
    <row r="63" spans="1:2" ht="18" customHeight="1" x14ac:dyDescent="0.25">
      <c r="A63" s="31" t="s">
        <v>96</v>
      </c>
      <c r="B63" s="37">
        <v>0</v>
      </c>
    </row>
    <row r="64" spans="1:2" ht="18" customHeight="1" x14ac:dyDescent="0.25">
      <c r="A64" s="14" t="s">
        <v>141</v>
      </c>
      <c r="B64" s="37">
        <v>135186.88</v>
      </c>
    </row>
    <row r="65" spans="1:2" ht="18" customHeight="1" x14ac:dyDescent="0.25">
      <c r="A65" s="14" t="s">
        <v>143</v>
      </c>
      <c r="B65" s="37">
        <v>18303.650000000001</v>
      </c>
    </row>
    <row r="66" spans="1:2" ht="18" customHeight="1" x14ac:dyDescent="0.25">
      <c r="A66" s="26" t="s">
        <v>91</v>
      </c>
      <c r="B66" s="38">
        <v>0</v>
      </c>
    </row>
    <row r="67" spans="1:2" ht="18" customHeight="1" x14ac:dyDescent="0.25">
      <c r="A67" s="26" t="s">
        <v>92</v>
      </c>
      <c r="B67" s="37">
        <v>0</v>
      </c>
    </row>
    <row r="68" spans="1:2" ht="18" customHeight="1" x14ac:dyDescent="0.25">
      <c r="A68" s="26" t="s">
        <v>97</v>
      </c>
      <c r="B68" s="37">
        <v>3.83</v>
      </c>
    </row>
    <row r="69" spans="1:2" ht="18" customHeight="1" x14ac:dyDescent="0.25">
      <c r="A69" s="26" t="s">
        <v>98</v>
      </c>
      <c r="B69" s="37">
        <v>0</v>
      </c>
    </row>
    <row r="70" spans="1:2" ht="18" customHeight="1" x14ac:dyDescent="0.25">
      <c r="A70" s="30" t="s">
        <v>19</v>
      </c>
      <c r="B70" s="51">
        <f>B71</f>
        <v>42890.51</v>
      </c>
    </row>
    <row r="71" spans="1:2" ht="18" customHeight="1" x14ac:dyDescent="0.25">
      <c r="A71" s="14" t="s">
        <v>142</v>
      </c>
      <c r="B71" s="37">
        <v>42890.51</v>
      </c>
    </row>
    <row r="72" spans="1:2" ht="18" customHeight="1" x14ac:dyDescent="0.25">
      <c r="A72" s="30" t="s">
        <v>81</v>
      </c>
      <c r="B72" s="51">
        <f>SUM(B73:B86)</f>
        <v>1059</v>
      </c>
    </row>
    <row r="73" spans="1:2" ht="18" customHeight="1" x14ac:dyDescent="0.25">
      <c r="A73" s="25" t="s">
        <v>114</v>
      </c>
      <c r="B73" s="37">
        <v>0</v>
      </c>
    </row>
    <row r="74" spans="1:2" ht="18" customHeight="1" x14ac:dyDescent="0.25">
      <c r="A74" s="25" t="s">
        <v>115</v>
      </c>
      <c r="B74" s="37">
        <v>0</v>
      </c>
    </row>
    <row r="75" spans="1:2" ht="18" customHeight="1" x14ac:dyDescent="0.25">
      <c r="A75" s="25" t="s">
        <v>85</v>
      </c>
      <c r="B75" s="36">
        <v>0</v>
      </c>
    </row>
    <row r="76" spans="1:2" ht="18" customHeight="1" x14ac:dyDescent="0.25">
      <c r="A76" s="25" t="s">
        <v>116</v>
      </c>
      <c r="B76" s="36">
        <v>0</v>
      </c>
    </row>
    <row r="77" spans="1:2" ht="18" customHeight="1" x14ac:dyDescent="0.25">
      <c r="A77" s="25" t="s">
        <v>117</v>
      </c>
      <c r="B77" s="39">
        <v>0</v>
      </c>
    </row>
    <row r="78" spans="1:2" ht="18" customHeight="1" x14ac:dyDescent="0.25">
      <c r="A78" s="25" t="s">
        <v>118</v>
      </c>
      <c r="B78" s="39">
        <v>0</v>
      </c>
    </row>
    <row r="79" spans="1:2" ht="18" customHeight="1" x14ac:dyDescent="0.25">
      <c r="A79" s="25" t="s">
        <v>20</v>
      </c>
      <c r="B79" s="37">
        <v>1059</v>
      </c>
    </row>
    <row r="80" spans="1:2" ht="18" customHeight="1" x14ac:dyDescent="0.25">
      <c r="A80" s="25" t="s">
        <v>77</v>
      </c>
      <c r="B80" s="37">
        <v>0</v>
      </c>
    </row>
    <row r="81" spans="1:2" ht="18" customHeight="1" x14ac:dyDescent="0.25">
      <c r="A81" s="25" t="s">
        <v>74</v>
      </c>
      <c r="B81" s="37">
        <v>0</v>
      </c>
    </row>
    <row r="82" spans="1:2" ht="18" customHeight="1" x14ac:dyDescent="0.25">
      <c r="A82" s="25" t="s">
        <v>119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120</v>
      </c>
      <c r="B84" s="37">
        <v>0</v>
      </c>
    </row>
    <row r="85" spans="1:2" ht="18" customHeight="1" x14ac:dyDescent="0.25">
      <c r="A85" s="25" t="s">
        <v>71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B55+B56+B58+B64+B65+B68+B71+B79</f>
        <v>38852350.350000001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17619170.139999997</v>
      </c>
    </row>
    <row r="90" spans="1:2" ht="18" customHeight="1" x14ac:dyDescent="0.25">
      <c r="A90" s="53" t="s">
        <v>25</v>
      </c>
      <c r="B90" s="54">
        <f>SUM(B91:B98)</f>
        <v>15784485.989999998</v>
      </c>
    </row>
    <row r="91" spans="1:2" ht="18" customHeight="1" x14ac:dyDescent="0.25">
      <c r="A91" s="16" t="s">
        <v>90</v>
      </c>
      <c r="B91" s="37">
        <v>0</v>
      </c>
    </row>
    <row r="92" spans="1:2" ht="18" customHeight="1" x14ac:dyDescent="0.25">
      <c r="A92" s="14" t="s">
        <v>93</v>
      </c>
      <c r="B92" s="35">
        <v>0</v>
      </c>
    </row>
    <row r="93" spans="1:2" ht="18" customHeight="1" x14ac:dyDescent="0.25">
      <c r="A93" s="16" t="s">
        <v>92</v>
      </c>
      <c r="B93" s="35">
        <v>0</v>
      </c>
    </row>
    <row r="94" spans="1:2" ht="18" customHeight="1" x14ac:dyDescent="0.25">
      <c r="A94" s="16" t="s">
        <v>97</v>
      </c>
      <c r="B94" s="35">
        <v>6661.12</v>
      </c>
    </row>
    <row r="95" spans="1:2" ht="18" customHeight="1" x14ac:dyDescent="0.25">
      <c r="A95" s="14" t="s">
        <v>99</v>
      </c>
      <c r="B95" s="35">
        <v>0</v>
      </c>
    </row>
    <row r="96" spans="1:2" ht="18" customHeight="1" x14ac:dyDescent="0.25">
      <c r="A96" s="14" t="s">
        <v>141</v>
      </c>
      <c r="B96" s="37">
        <v>15777824.869999999</v>
      </c>
    </row>
    <row r="97" spans="1:2" ht="18" customHeight="1" x14ac:dyDescent="0.25">
      <c r="A97" s="14" t="s">
        <v>143</v>
      </c>
      <c r="B97" s="34">
        <v>0</v>
      </c>
    </row>
    <row r="98" spans="1:2" ht="18" customHeight="1" x14ac:dyDescent="0.25">
      <c r="A98" s="16" t="s">
        <v>98</v>
      </c>
      <c r="B98" s="41">
        <v>0</v>
      </c>
    </row>
    <row r="99" spans="1:2" ht="18" customHeight="1" x14ac:dyDescent="0.25">
      <c r="A99" s="53" t="s">
        <v>26</v>
      </c>
      <c r="B99" s="92">
        <f>B100</f>
        <v>1834684.15</v>
      </c>
    </row>
    <row r="100" spans="1:2" ht="18" customHeight="1" x14ac:dyDescent="0.25">
      <c r="A100" s="14" t="s">
        <v>142</v>
      </c>
      <c r="B100" s="37">
        <v>1834684.15</v>
      </c>
    </row>
    <row r="101" spans="1:2" ht="18" customHeight="1" x14ac:dyDescent="0.25">
      <c r="A101" s="62" t="s">
        <v>27</v>
      </c>
      <c r="B101" s="69">
        <f>SUM(B90+B99)</f>
        <v>17619170.139999997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18883505.059999999</v>
      </c>
    </row>
    <row r="104" spans="1:2" ht="18" customHeight="1" x14ac:dyDescent="0.25">
      <c r="A104" s="55" t="s">
        <v>29</v>
      </c>
      <c r="B104" s="42">
        <f>SUM(B105+B106+B107+B108+B109+B110+B111+B112)</f>
        <v>18883505.059999999</v>
      </c>
    </row>
    <row r="105" spans="1:2" ht="18" customHeight="1" x14ac:dyDescent="0.25">
      <c r="A105" s="16" t="s">
        <v>90</v>
      </c>
      <c r="B105" s="34">
        <v>0</v>
      </c>
    </row>
    <row r="106" spans="1:2" ht="18" customHeight="1" x14ac:dyDescent="0.25">
      <c r="A106" s="14" t="s">
        <v>93</v>
      </c>
      <c r="B106" s="37">
        <v>0</v>
      </c>
    </row>
    <row r="107" spans="1:2" ht="18" customHeight="1" x14ac:dyDescent="0.25">
      <c r="A107" s="14" t="s">
        <v>100</v>
      </c>
      <c r="B107" s="37">
        <v>0</v>
      </c>
    </row>
    <row r="108" spans="1:2" ht="18" customHeight="1" x14ac:dyDescent="0.25">
      <c r="A108" s="16" t="s">
        <v>92</v>
      </c>
      <c r="B108" s="37">
        <v>0</v>
      </c>
    </row>
    <row r="109" spans="1:2" ht="18" customHeight="1" x14ac:dyDescent="0.25">
      <c r="A109" s="14" t="s">
        <v>141</v>
      </c>
      <c r="B109" s="37">
        <v>18813348.02</v>
      </c>
    </row>
    <row r="110" spans="1:2" ht="18" customHeight="1" x14ac:dyDescent="0.25">
      <c r="A110" s="14" t="s">
        <v>143</v>
      </c>
      <c r="B110" s="37">
        <v>70157.039999999994</v>
      </c>
    </row>
    <row r="111" spans="1:2" ht="18" customHeight="1" x14ac:dyDescent="0.25">
      <c r="A111" s="16" t="s">
        <v>97</v>
      </c>
      <c r="B111" s="37">
        <v>0</v>
      </c>
    </row>
    <row r="112" spans="1:2" ht="18" customHeight="1" x14ac:dyDescent="0.25">
      <c r="A112" s="16" t="s">
        <v>98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18883505.059999999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142</v>
      </c>
      <c r="B115" s="37">
        <v>0</v>
      </c>
    </row>
    <row r="116" spans="1:2" ht="18" customHeight="1" x14ac:dyDescent="0.25">
      <c r="A116" s="7" t="s">
        <v>32</v>
      </c>
      <c r="B116" s="43">
        <f>B114</f>
        <v>0</v>
      </c>
    </row>
    <row r="117" spans="1:2" ht="18" customHeight="1" x14ac:dyDescent="0.25">
      <c r="A117" s="6" t="s">
        <v>33</v>
      </c>
      <c r="B117" s="44">
        <f>SUM(B104+B114)</f>
        <v>18883505.059999999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18427005.669999998</v>
      </c>
    </row>
    <row r="120" spans="1:2" ht="18" customHeight="1" x14ac:dyDescent="0.25">
      <c r="A120" s="60" t="s">
        <v>35</v>
      </c>
      <c r="B120" s="71">
        <f>SUM(B121+B122+B123+B126+B127+B128+B129+B130)</f>
        <v>16990715.669999998</v>
      </c>
    </row>
    <row r="121" spans="1:2" ht="18" customHeight="1" x14ac:dyDescent="0.25">
      <c r="A121" s="27" t="s">
        <v>36</v>
      </c>
      <c r="B121" s="37">
        <v>3082126.58</v>
      </c>
    </row>
    <row r="122" spans="1:2" ht="18" customHeight="1" x14ac:dyDescent="0.25">
      <c r="A122" s="28" t="s">
        <v>37</v>
      </c>
      <c r="B122" s="37">
        <v>8896029.9299999997</v>
      </c>
    </row>
    <row r="123" spans="1:2" ht="18" customHeight="1" x14ac:dyDescent="0.25">
      <c r="A123" s="28" t="s">
        <v>84</v>
      </c>
      <c r="B123" s="37">
        <f>B124+B125</f>
        <v>2035158.6099999999</v>
      </c>
    </row>
    <row r="124" spans="1:2" ht="18" customHeight="1" x14ac:dyDescent="0.25">
      <c r="A124" s="28" t="s">
        <v>83</v>
      </c>
      <c r="B124" s="37">
        <v>1930399.21</v>
      </c>
    </row>
    <row r="125" spans="1:2" ht="18" customHeight="1" x14ac:dyDescent="0.25">
      <c r="A125" s="27" t="s">
        <v>75</v>
      </c>
      <c r="B125" s="37">
        <v>104759.4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740000.07</v>
      </c>
    </row>
    <row r="128" spans="1:2" ht="18" customHeight="1" x14ac:dyDescent="0.25">
      <c r="A128" s="27" t="s">
        <v>40</v>
      </c>
      <c r="B128" s="37">
        <v>1540364.82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82</v>
      </c>
      <c r="B130" s="54">
        <f>SUM(B131:B147)</f>
        <v>697035.66</v>
      </c>
    </row>
    <row r="131" spans="1:2" ht="18" customHeight="1" x14ac:dyDescent="0.25">
      <c r="A131" s="29" t="s">
        <v>42</v>
      </c>
      <c r="B131" s="37">
        <v>153083.54</v>
      </c>
    </row>
    <row r="132" spans="1:2" ht="18" customHeight="1" x14ac:dyDescent="0.25">
      <c r="A132" s="29" t="s">
        <v>122</v>
      </c>
      <c r="B132" s="37">
        <v>0</v>
      </c>
    </row>
    <row r="133" spans="1:2" ht="18" customHeight="1" x14ac:dyDescent="0.25">
      <c r="A133" s="29" t="s">
        <v>121</v>
      </c>
      <c r="B133" s="37">
        <v>160</v>
      </c>
    </row>
    <row r="134" spans="1:2" ht="18" customHeight="1" x14ac:dyDescent="0.25">
      <c r="A134" s="29" t="s">
        <v>76</v>
      </c>
      <c r="B134" s="37">
        <v>9160.7999999999993</v>
      </c>
    </row>
    <row r="135" spans="1:2" ht="18" customHeight="1" x14ac:dyDescent="0.25">
      <c r="A135" s="29" t="s">
        <v>123</v>
      </c>
      <c r="B135" s="37">
        <v>0</v>
      </c>
    </row>
    <row r="136" spans="1:2" ht="18" customHeight="1" x14ac:dyDescent="0.25">
      <c r="A136" s="29" t="s">
        <v>74</v>
      </c>
      <c r="B136" s="37">
        <v>0</v>
      </c>
    </row>
    <row r="137" spans="1:2" ht="18" customHeight="1" x14ac:dyDescent="0.25">
      <c r="A137" s="29" t="s">
        <v>78</v>
      </c>
      <c r="B137" s="37">
        <v>26880.12</v>
      </c>
    </row>
    <row r="138" spans="1:2" ht="18" customHeight="1" x14ac:dyDescent="0.25">
      <c r="A138" s="29" t="s">
        <v>43</v>
      </c>
      <c r="B138" s="37">
        <v>88335.11</v>
      </c>
    </row>
    <row r="139" spans="1:2" ht="18" customHeight="1" x14ac:dyDescent="0.25">
      <c r="A139" s="29" t="s">
        <v>73</v>
      </c>
      <c r="B139" s="37">
        <v>1412</v>
      </c>
    </row>
    <row r="140" spans="1:2" ht="18" customHeight="1" x14ac:dyDescent="0.25">
      <c r="A140" s="29" t="s">
        <v>44</v>
      </c>
      <c r="B140" s="37">
        <v>1135</v>
      </c>
    </row>
    <row r="141" spans="1:2" ht="18" customHeight="1" x14ac:dyDescent="0.25">
      <c r="A141" s="29" t="s">
        <v>125</v>
      </c>
      <c r="B141" s="37">
        <v>0</v>
      </c>
    </row>
    <row r="142" spans="1:2" ht="18" customHeight="1" x14ac:dyDescent="0.25">
      <c r="A142" s="29" t="s">
        <v>86</v>
      </c>
      <c r="B142" s="37">
        <v>0</v>
      </c>
    </row>
    <row r="143" spans="1:2" ht="18" customHeight="1" x14ac:dyDescent="0.25">
      <c r="A143" s="29" t="s">
        <v>45</v>
      </c>
      <c r="B143" s="37">
        <v>18473.95</v>
      </c>
    </row>
    <row r="144" spans="1:2" ht="18" customHeight="1" x14ac:dyDescent="0.25">
      <c r="A144" s="29" t="s">
        <v>124</v>
      </c>
      <c r="B144" s="37">
        <v>0</v>
      </c>
    </row>
    <row r="145" spans="1:3" ht="18" customHeight="1" x14ac:dyDescent="0.25">
      <c r="A145" s="25" t="s">
        <v>46</v>
      </c>
      <c r="B145" s="70">
        <v>0.99</v>
      </c>
    </row>
    <row r="146" spans="1:3" ht="18" customHeight="1" x14ac:dyDescent="0.25">
      <c r="A146" s="25" t="s">
        <v>21</v>
      </c>
      <c r="B146" s="70">
        <v>0</v>
      </c>
    </row>
    <row r="147" spans="1:3" ht="18" customHeight="1" x14ac:dyDescent="0.25">
      <c r="A147" s="25" t="s">
        <v>132</v>
      </c>
      <c r="B147" s="70">
        <v>398394.15</v>
      </c>
    </row>
    <row r="148" spans="1:3" ht="18" customHeight="1" x14ac:dyDescent="0.25">
      <c r="A148" s="90" t="s">
        <v>72</v>
      </c>
      <c r="B148" s="91">
        <f>B121+B122+B124+B125+B127+B128+B131+B133+B134+B137+B138+B139+B140+B143</f>
        <v>16592320.529999997</v>
      </c>
    </row>
    <row r="149" spans="1:3" ht="18" customHeight="1" x14ac:dyDescent="0.25">
      <c r="A149" s="7"/>
      <c r="B149" s="21"/>
    </row>
    <row r="150" spans="1:3" ht="18" customHeight="1" x14ac:dyDescent="0.25">
      <c r="A150" s="60" t="s">
        <v>47</v>
      </c>
      <c r="B150" s="71">
        <f>SUM(B151:B154)</f>
        <v>1436290</v>
      </c>
    </row>
    <row r="151" spans="1:3" ht="18" customHeight="1" x14ac:dyDescent="0.25">
      <c r="A151" s="10" t="s">
        <v>48</v>
      </c>
      <c r="B151" s="41">
        <v>0</v>
      </c>
    </row>
    <row r="152" spans="1:3" ht="18" customHeight="1" x14ac:dyDescent="0.25">
      <c r="A152" s="10" t="s">
        <v>49</v>
      </c>
      <c r="B152" s="41">
        <v>47500</v>
      </c>
      <c r="C152" s="23" t="s">
        <v>130</v>
      </c>
    </row>
    <row r="153" spans="1:3" ht="18" customHeight="1" x14ac:dyDescent="0.25">
      <c r="A153" s="9" t="s">
        <v>50</v>
      </c>
      <c r="B153" s="45">
        <v>0</v>
      </c>
    </row>
    <row r="154" spans="1:3" ht="18" customHeight="1" x14ac:dyDescent="0.25">
      <c r="A154" s="9" t="s">
        <v>126</v>
      </c>
      <c r="B154" s="45">
        <v>1388790</v>
      </c>
      <c r="C154" s="23" t="s">
        <v>131</v>
      </c>
    </row>
    <row r="155" spans="1:3" ht="18" customHeight="1" x14ac:dyDescent="0.25">
      <c r="A155" s="7" t="s">
        <v>51</v>
      </c>
      <c r="B155" s="40">
        <f xml:space="preserve"> SUM(B151:B154)</f>
        <v>1436290</v>
      </c>
    </row>
    <row r="156" spans="1:3" ht="18" customHeight="1" x14ac:dyDescent="0.25">
      <c r="A156" s="72" t="s">
        <v>52</v>
      </c>
      <c r="B156" s="59">
        <f>B120+B150</f>
        <v>18427005.669999998</v>
      </c>
    </row>
    <row r="157" spans="1:3" ht="18" customHeight="1" x14ac:dyDescent="0.25">
      <c r="A157" s="7"/>
      <c r="B157" s="43"/>
    </row>
    <row r="158" spans="1:3" ht="18" customHeight="1" x14ac:dyDescent="0.25">
      <c r="A158" s="74" t="s">
        <v>53</v>
      </c>
      <c r="B158" s="67">
        <f>B159+B160</f>
        <v>0</v>
      </c>
    </row>
    <row r="159" spans="1:3" ht="18" customHeight="1" x14ac:dyDescent="0.25">
      <c r="A159" s="10" t="s">
        <v>54</v>
      </c>
      <c r="B159" s="43">
        <v>0</v>
      </c>
    </row>
    <row r="160" spans="1:3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133</v>
      </c>
      <c r="B163" s="84">
        <f>B164+B165+B176</f>
        <v>33374615.469999999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18964625.879999999</v>
      </c>
    </row>
    <row r="166" spans="1:2" ht="18" customHeight="1" x14ac:dyDescent="0.25">
      <c r="A166" s="18" t="s">
        <v>134</v>
      </c>
      <c r="B166" s="34">
        <v>0</v>
      </c>
    </row>
    <row r="167" spans="1:2" ht="18" customHeight="1" x14ac:dyDescent="0.25">
      <c r="A167" s="18" t="s">
        <v>101</v>
      </c>
      <c r="B167" s="34">
        <v>0</v>
      </c>
    </row>
    <row r="168" spans="1:2" ht="18" customHeight="1" x14ac:dyDescent="0.25">
      <c r="A168" s="16" t="s">
        <v>135</v>
      </c>
      <c r="B168" s="34">
        <v>0</v>
      </c>
    </row>
    <row r="169" spans="1:2" ht="18" customHeight="1" x14ac:dyDescent="0.25">
      <c r="A169" s="14" t="s">
        <v>136</v>
      </c>
      <c r="B169" s="93">
        <v>18964625.879999999</v>
      </c>
    </row>
    <row r="170" spans="1:2" ht="18" customHeight="1" x14ac:dyDescent="0.25">
      <c r="A170" s="14" t="s">
        <v>137</v>
      </c>
      <c r="B170" s="34">
        <v>0</v>
      </c>
    </row>
    <row r="171" spans="1:2" ht="18" customHeight="1" x14ac:dyDescent="0.25">
      <c r="A171" s="14" t="s">
        <v>138</v>
      </c>
      <c r="B171" s="34">
        <v>0</v>
      </c>
    </row>
    <row r="172" spans="1:2" ht="18" customHeight="1" x14ac:dyDescent="0.25">
      <c r="A172" s="16" t="s">
        <v>102</v>
      </c>
      <c r="B172" s="77">
        <v>0</v>
      </c>
    </row>
    <row r="173" spans="1:2" ht="18" customHeight="1" x14ac:dyDescent="0.25">
      <c r="A173" s="16" t="s">
        <v>103</v>
      </c>
      <c r="B173" s="77">
        <v>0</v>
      </c>
    </row>
    <row r="174" spans="1:2" ht="18" customHeight="1" x14ac:dyDescent="0.25">
      <c r="A174" s="16" t="s">
        <v>104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14409989.59</v>
      </c>
    </row>
    <row r="177" spans="1:2" ht="18" customHeight="1" x14ac:dyDescent="0.25">
      <c r="A177" s="16" t="s">
        <v>105</v>
      </c>
      <c r="B177" s="34">
        <v>0</v>
      </c>
    </row>
    <row r="178" spans="1:2" ht="18" customHeight="1" x14ac:dyDescent="0.25">
      <c r="A178" s="16" t="s">
        <v>106</v>
      </c>
      <c r="B178" s="34">
        <v>0</v>
      </c>
    </row>
    <row r="179" spans="1:2" ht="18" customHeight="1" x14ac:dyDescent="0.25">
      <c r="A179" s="16" t="s">
        <v>107</v>
      </c>
      <c r="B179" s="89">
        <v>0</v>
      </c>
    </row>
    <row r="180" spans="1:2" ht="18" customHeight="1" x14ac:dyDescent="0.25">
      <c r="A180" s="14" t="s">
        <v>108</v>
      </c>
      <c r="B180" s="89">
        <v>0</v>
      </c>
    </row>
    <row r="181" spans="1:2" ht="18" customHeight="1" x14ac:dyDescent="0.25">
      <c r="A181" s="14" t="s">
        <v>141</v>
      </c>
      <c r="B181" s="37">
        <v>8537116.6600000001</v>
      </c>
    </row>
    <row r="182" spans="1:2" ht="18" customHeight="1" x14ac:dyDescent="0.25">
      <c r="A182" s="14" t="s">
        <v>142</v>
      </c>
      <c r="B182" s="37">
        <v>3667047.73</v>
      </c>
    </row>
    <row r="183" spans="1:2" ht="18" customHeight="1" x14ac:dyDescent="0.25">
      <c r="A183" s="14" t="s">
        <v>143</v>
      </c>
      <c r="B183" s="37">
        <v>2176783.3599999999</v>
      </c>
    </row>
    <row r="184" spans="1:2" ht="18" customHeight="1" x14ac:dyDescent="0.25">
      <c r="A184" s="14" t="s">
        <v>109</v>
      </c>
      <c r="B184" s="37">
        <v>0</v>
      </c>
    </row>
    <row r="185" spans="1:2" ht="18" customHeight="1" x14ac:dyDescent="0.25">
      <c r="A185" s="14" t="s">
        <v>110</v>
      </c>
      <c r="B185" s="37">
        <v>0</v>
      </c>
    </row>
    <row r="186" spans="1:2" ht="18" customHeight="1" x14ac:dyDescent="0.25">
      <c r="A186" s="14" t="s">
        <v>111</v>
      </c>
      <c r="B186" s="37">
        <v>29041.84</v>
      </c>
    </row>
    <row r="187" spans="1:2" ht="18" customHeight="1" x14ac:dyDescent="0.25">
      <c r="A187" s="75" t="s">
        <v>60</v>
      </c>
      <c r="B187" s="85">
        <f>(B49+B87)-(B156+B161)</f>
        <v>33374615.470000003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/>
    <row r="201" spans="1:2" x14ac:dyDescent="0.25">
      <c r="A201" s="20" t="s">
        <v>69</v>
      </c>
      <c r="B201" s="20" t="s">
        <v>145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</cp:lastModifiedBy>
  <cp:revision>12</cp:revision>
  <cp:lastPrinted>2025-03-20T18:44:46Z</cp:lastPrinted>
  <dcterms:created xsi:type="dcterms:W3CDTF">2021-09-23T15:15:00Z</dcterms:created>
  <dcterms:modified xsi:type="dcterms:W3CDTF">2025-03-31T19:26:33Z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