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5\01-2025-TRANSPARENCIA-JANEIRO-IMED-URUACU\"/>
    </mc:Choice>
  </mc:AlternateContent>
  <xr:revisionPtr revIDLastSave="0" documentId="8_{46B35A31-0DFB-4CA0-8403-4727F46029D6}" xr6:coauthVersionLast="47" xr6:coauthVersionMax="47" xr10:uidLastSave="{00000000-0000-0000-0000-000000000000}"/>
  <bookViews>
    <workbookView xWindow="-120" yWindow="-120" windowWidth="20730" windowHeight="11040" firstSheet="1" activeTab="1" xr2:uid="{721814AA-5788-4BA7-8302-594770197741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Desempenho!$A$1:$BK$85</definedName>
    <definedName name="_xlnm.Print_Area" localSheetId="2">Efetividade!$A$1:$DQ$104</definedName>
    <definedName name="_xlnm.Print_Area" localSheetId="0">Produção!$A$1:$BS$231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Desempenho!$1:$9</definedName>
    <definedName name="_xlnm.Print_Titles" localSheetId="2">Efetividade!$A:$A,Efetividade!$1:$8</definedName>
    <definedName name="_xlnm.Print_Titles" localSheetId="0">Produção!$A:$B,Produção!$1:$9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2" i="2" l="1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P66" i="2"/>
  <c r="AO66" i="2"/>
  <c r="AN66" i="2"/>
  <c r="AM66" i="2"/>
  <c r="AP63" i="2"/>
  <c r="AO63" i="2"/>
  <c r="AN63" i="2"/>
  <c r="AM63" i="2"/>
  <c r="AP60" i="2"/>
  <c r="AO60" i="2"/>
  <c r="AN60" i="2"/>
  <c r="AM60" i="2"/>
  <c r="AP57" i="2"/>
  <c r="AO57" i="2"/>
  <c r="AN57" i="2"/>
  <c r="AM57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K47" i="2"/>
  <c r="BK45" i="2"/>
  <c r="BJ47" i="2"/>
  <c r="BJ45" i="2"/>
  <c r="BI47" i="2"/>
  <c r="BH47" i="2"/>
  <c r="BH45" i="2"/>
  <c r="BG47" i="2"/>
  <c r="BF47" i="2"/>
  <c r="BE47" i="2"/>
  <c r="BD47" i="2"/>
  <c r="BD45" i="2"/>
  <c r="BC47" i="2"/>
  <c r="BC45" i="2"/>
  <c r="BB47" i="2"/>
  <c r="BB45" i="2"/>
  <c r="BA47" i="2"/>
  <c r="AZ47" i="2"/>
  <c r="AZ45" i="2"/>
  <c r="AY47" i="2"/>
  <c r="AX47" i="2"/>
  <c r="AW47" i="2"/>
  <c r="AV47" i="2"/>
  <c r="AV45" i="2"/>
  <c r="AU47" i="2"/>
  <c r="AU45" i="2"/>
  <c r="AT47" i="2"/>
  <c r="AT45" i="2"/>
  <c r="AS47" i="2"/>
  <c r="AR47" i="2"/>
  <c r="AR45" i="2"/>
  <c r="AQ47" i="2"/>
  <c r="AP47" i="2"/>
  <c r="AO47" i="2"/>
  <c r="AM47" i="2"/>
  <c r="AK47" i="2"/>
  <c r="AK45" i="2"/>
  <c r="AJ47" i="2"/>
  <c r="AJ45" i="2"/>
  <c r="AI47" i="2"/>
  <c r="AH47" i="2"/>
  <c r="AG47" i="2"/>
  <c r="AF47" i="2"/>
  <c r="AE47" i="2"/>
  <c r="AC47" i="2"/>
  <c r="AB47" i="2"/>
  <c r="AB45" i="2"/>
  <c r="AA47" i="2"/>
  <c r="AA45" i="2"/>
  <c r="Z47" i="2"/>
  <c r="Y47" i="2"/>
  <c r="X47" i="2"/>
  <c r="W47" i="2"/>
  <c r="W45" i="2"/>
  <c r="U47" i="2"/>
  <c r="R47" i="2"/>
  <c r="Q47" i="2"/>
  <c r="O47" i="2"/>
  <c r="M47" i="2"/>
  <c r="L47" i="2"/>
  <c r="J47" i="2"/>
  <c r="J45" i="2"/>
  <c r="I47" i="2"/>
  <c r="H47" i="2"/>
  <c r="F47" i="2"/>
  <c r="F45" i="2"/>
  <c r="E47" i="2"/>
  <c r="E45" i="2"/>
  <c r="D47" i="2"/>
  <c r="D45" i="2"/>
  <c r="C47" i="2"/>
  <c r="BI45" i="2"/>
  <c r="BG45" i="2"/>
  <c r="BF45" i="2"/>
  <c r="BE45" i="2"/>
  <c r="BA45" i="2"/>
  <c r="AY45" i="2"/>
  <c r="AX45" i="2"/>
  <c r="AW45" i="2"/>
  <c r="AS45" i="2"/>
  <c r="AQ45" i="2"/>
  <c r="AP45" i="2"/>
  <c r="AO45" i="2"/>
  <c r="AN45" i="2"/>
  <c r="AM45" i="2"/>
  <c r="AI45" i="2"/>
  <c r="AH45" i="2"/>
  <c r="AG45" i="2"/>
  <c r="AF45" i="2"/>
  <c r="AE45" i="2"/>
  <c r="AD45" i="2"/>
  <c r="AC45" i="2"/>
  <c r="Z45" i="2"/>
  <c r="Y45" i="2"/>
  <c r="X45" i="2"/>
  <c r="V45" i="2"/>
  <c r="U45" i="2"/>
  <c r="T45" i="2"/>
  <c r="S45" i="2"/>
  <c r="R45" i="2"/>
  <c r="Q45" i="2"/>
  <c r="O45" i="2"/>
  <c r="N45" i="2"/>
  <c r="M45" i="2"/>
  <c r="L45" i="2"/>
  <c r="K45" i="2"/>
  <c r="I45" i="2"/>
  <c r="H45" i="2"/>
  <c r="G45" i="2"/>
  <c r="C45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B39" i="2"/>
  <c r="AA41" i="2"/>
  <c r="Z41" i="2"/>
  <c r="Y41" i="2"/>
  <c r="Y39" i="2"/>
  <c r="X41" i="2"/>
  <c r="W41" i="2"/>
  <c r="V41" i="2"/>
  <c r="U41" i="2"/>
  <c r="U39" i="2"/>
  <c r="T41" i="2"/>
  <c r="T39" i="2"/>
  <c r="S41" i="2"/>
  <c r="R41" i="2"/>
  <c r="Q41" i="2"/>
  <c r="Q39" i="2"/>
  <c r="O41" i="2"/>
  <c r="N41" i="2"/>
  <c r="M41" i="2"/>
  <c r="L41" i="2"/>
  <c r="L39" i="2"/>
  <c r="K41" i="2"/>
  <c r="K39" i="2"/>
  <c r="J41" i="2"/>
  <c r="I41" i="2"/>
  <c r="H41" i="2"/>
  <c r="H39" i="2"/>
  <c r="F41" i="2"/>
  <c r="E41" i="2"/>
  <c r="D41" i="2"/>
  <c r="D39" i="2"/>
  <c r="C41" i="2"/>
  <c r="C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K39" i="2"/>
  <c r="AJ39" i="2"/>
  <c r="AI39" i="2"/>
  <c r="AH39" i="2"/>
  <c r="AG39" i="2"/>
  <c r="AF39" i="2"/>
  <c r="AE39" i="2"/>
  <c r="AD39" i="2"/>
  <c r="AC39" i="2"/>
  <c r="AA39" i="2"/>
  <c r="Z39" i="2"/>
  <c r="X39" i="2"/>
  <c r="W39" i="2"/>
  <c r="V39" i="2"/>
  <c r="S39" i="2"/>
  <c r="R39" i="2"/>
  <c r="O39" i="2"/>
  <c r="N39" i="2"/>
  <c r="M39" i="2"/>
  <c r="J39" i="2"/>
  <c r="I39" i="2"/>
  <c r="G39" i="2"/>
  <c r="F39" i="2"/>
  <c r="E39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P33" i="2"/>
  <c r="AO33" i="2"/>
  <c r="AN33" i="2"/>
  <c r="AM33" i="2"/>
  <c r="AP30" i="2"/>
  <c r="AO30" i="2"/>
  <c r="AN30" i="2"/>
  <c r="AM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M29" i="2"/>
  <c r="AN29" i="2"/>
  <c r="AO29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AP25" i="2"/>
  <c r="E25" i="2"/>
  <c r="F25" i="2"/>
  <c r="G25" i="2"/>
  <c r="H25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M25" i="2"/>
  <c r="AN25" i="2"/>
  <c r="D25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K14" i="2"/>
  <c r="BK13" i="2"/>
  <c r="BK18" i="2"/>
  <c r="BJ14" i="2"/>
  <c r="BI14" i="2"/>
  <c r="BH14" i="2"/>
  <c r="BG14" i="2"/>
  <c r="BG13" i="2"/>
  <c r="BG18" i="2"/>
  <c r="BF14" i="2"/>
  <c r="BF13" i="2"/>
  <c r="BF18" i="2"/>
  <c r="BE14" i="2"/>
  <c r="BD14" i="2"/>
  <c r="BD13" i="2"/>
  <c r="BD18" i="2"/>
  <c r="BC14" i="2"/>
  <c r="BC13" i="2"/>
  <c r="BC18" i="2"/>
  <c r="BB14" i="2"/>
  <c r="BA14" i="2"/>
  <c r="AZ14" i="2"/>
  <c r="AY14" i="2"/>
  <c r="AY13" i="2"/>
  <c r="AY18" i="2"/>
  <c r="AX14" i="2"/>
  <c r="AX13" i="2"/>
  <c r="AX18" i="2"/>
  <c r="AW14" i="2"/>
  <c r="AV14" i="2"/>
  <c r="AV13" i="2"/>
  <c r="AV18" i="2"/>
  <c r="AU14" i="2"/>
  <c r="AU13" i="2"/>
  <c r="AU18" i="2"/>
  <c r="AT14" i="2"/>
  <c r="AS14" i="2"/>
  <c r="AR14" i="2"/>
  <c r="AQ14" i="2"/>
  <c r="AQ13" i="2"/>
  <c r="AQ18" i="2"/>
  <c r="AP14" i="2"/>
  <c r="AP13" i="2"/>
  <c r="AP18" i="2"/>
  <c r="AO14" i="2"/>
  <c r="AN14" i="2"/>
  <c r="AN13" i="2"/>
  <c r="AN18" i="2"/>
  <c r="AM14" i="2"/>
  <c r="AM13" i="2"/>
  <c r="AM18" i="2"/>
  <c r="AK14" i="2"/>
  <c r="AJ14" i="2"/>
  <c r="AI14" i="2"/>
  <c r="AH14" i="2"/>
  <c r="AH13" i="2"/>
  <c r="AH18" i="2"/>
  <c r="AG14" i="2"/>
  <c r="AG13" i="2"/>
  <c r="AG18" i="2"/>
  <c r="AF14" i="2"/>
  <c r="AE14" i="2"/>
  <c r="AE13" i="2"/>
  <c r="AE18" i="2"/>
  <c r="AD14" i="2"/>
  <c r="AD13" i="2"/>
  <c r="AD18" i="2"/>
  <c r="AC14" i="2"/>
  <c r="AB14" i="2"/>
  <c r="AA14" i="2"/>
  <c r="Z14" i="2"/>
  <c r="Z13" i="2"/>
  <c r="Z18" i="2"/>
  <c r="Y14" i="2"/>
  <c r="Y13" i="2"/>
  <c r="Y18" i="2"/>
  <c r="X14" i="2"/>
  <c r="W14" i="2"/>
  <c r="W13" i="2"/>
  <c r="W18" i="2"/>
  <c r="V14" i="2"/>
  <c r="V13" i="2"/>
  <c r="V18" i="2"/>
  <c r="U14" i="2"/>
  <c r="T14" i="2"/>
  <c r="S14" i="2"/>
  <c r="R14" i="2"/>
  <c r="R13" i="2"/>
  <c r="R18" i="2"/>
  <c r="Q14" i="2"/>
  <c r="Q13" i="2"/>
  <c r="Q18" i="2"/>
  <c r="O14" i="2"/>
  <c r="N14" i="2"/>
  <c r="N13" i="2"/>
  <c r="N18" i="2"/>
  <c r="M14" i="2"/>
  <c r="M13" i="2"/>
  <c r="M18" i="2"/>
  <c r="L14" i="2"/>
  <c r="J14" i="2"/>
  <c r="I14" i="2"/>
  <c r="I13" i="2"/>
  <c r="I18" i="2"/>
  <c r="H14" i="2"/>
  <c r="H13" i="2"/>
  <c r="H18" i="2"/>
  <c r="G14" i="2"/>
  <c r="G13" i="2"/>
  <c r="G18" i="2"/>
  <c r="F14" i="2"/>
  <c r="E14" i="2"/>
  <c r="E13" i="2"/>
  <c r="E18" i="2"/>
  <c r="D14" i="2"/>
  <c r="C14" i="2"/>
  <c r="BJ13" i="2"/>
  <c r="BJ18" i="2"/>
  <c r="BI13" i="2"/>
  <c r="BI18" i="2"/>
  <c r="BH13" i="2"/>
  <c r="BH18" i="2"/>
  <c r="BE13" i="2"/>
  <c r="BE18" i="2" s="1"/>
  <c r="BB13" i="2"/>
  <c r="BB18" i="2"/>
  <c r="BA13" i="2"/>
  <c r="BA18" i="2"/>
  <c r="AZ13" i="2"/>
  <c r="AZ18" i="2"/>
  <c r="AW13" i="2"/>
  <c r="AW18" i="2" s="1"/>
  <c r="AT13" i="2"/>
  <c r="AT18" i="2"/>
  <c r="AS13" i="2"/>
  <c r="AS18" i="2"/>
  <c r="AR13" i="2"/>
  <c r="AR18" i="2"/>
  <c r="AO13" i="2"/>
  <c r="AO18" i="2" s="1"/>
  <c r="AK13" i="2"/>
  <c r="AK18" i="2"/>
  <c r="AJ13" i="2"/>
  <c r="AJ18" i="2"/>
  <c r="AI13" i="2"/>
  <c r="AI18" i="2"/>
  <c r="AF13" i="2"/>
  <c r="AF18" i="2" s="1"/>
  <c r="AC13" i="2"/>
  <c r="AC18" i="2"/>
  <c r="AB13" i="2"/>
  <c r="AB18" i="2"/>
  <c r="AA13" i="2"/>
  <c r="AA18" i="2"/>
  <c r="X13" i="2"/>
  <c r="X18" i="2" s="1"/>
  <c r="U13" i="2"/>
  <c r="U18" i="2"/>
  <c r="T13" i="2"/>
  <c r="T18" i="2"/>
  <c r="S13" i="2"/>
  <c r="S18" i="2"/>
  <c r="O13" i="2"/>
  <c r="O18" i="2" s="1"/>
  <c r="L13" i="2"/>
  <c r="L18" i="2"/>
  <c r="K13" i="2"/>
  <c r="K18" i="2"/>
  <c r="J13" i="2"/>
  <c r="J18" i="2"/>
  <c r="F13" i="2"/>
  <c r="F18" i="2"/>
  <c r="D13" i="2"/>
  <c r="D18" i="2"/>
  <c r="C13" i="2"/>
  <c r="C18" i="2"/>
  <c r="BK10" i="2"/>
  <c r="BK17" i="2"/>
  <c r="BK16" i="2"/>
  <c r="BJ10" i="2"/>
  <c r="BJ17" i="2" s="1"/>
  <c r="BI10" i="2"/>
  <c r="BI17" i="2"/>
  <c r="BI16" i="2"/>
  <c r="BH10" i="2"/>
  <c r="BH17" i="2" s="1"/>
  <c r="BG10" i="2"/>
  <c r="BG17" i="2"/>
  <c r="BG16" i="2"/>
  <c r="BF10" i="2"/>
  <c r="BF17" i="2" s="1"/>
  <c r="BE10" i="2"/>
  <c r="BE17" i="2"/>
  <c r="BE16" i="2"/>
  <c r="BD10" i="2"/>
  <c r="BD17" i="2"/>
  <c r="BD16" i="2"/>
  <c r="BC10" i="2"/>
  <c r="BC17" i="2"/>
  <c r="BC16" i="2"/>
  <c r="BB10" i="2"/>
  <c r="BB17" i="2" s="1"/>
  <c r="BA10" i="2"/>
  <c r="BA17" i="2"/>
  <c r="AZ10" i="2"/>
  <c r="AZ17" i="2" s="1"/>
  <c r="AZ16" i="2" s="1"/>
  <c r="AY10" i="2"/>
  <c r="AY17" i="2"/>
  <c r="AY16" i="2"/>
  <c r="AX10" i="2"/>
  <c r="AX17" i="2" s="1"/>
  <c r="AW10" i="2"/>
  <c r="AW17" i="2"/>
  <c r="AW16" i="2"/>
  <c r="AV10" i="2"/>
  <c r="AV17" i="2"/>
  <c r="AV16" i="2"/>
  <c r="AU10" i="2"/>
  <c r="AU17" i="2"/>
  <c r="AU16" i="2"/>
  <c r="AT10" i="2"/>
  <c r="AT17" i="2" s="1"/>
  <c r="AT16" i="2" s="1"/>
  <c r="AS10" i="2"/>
  <c r="AS17" i="2"/>
  <c r="AS16" i="2"/>
  <c r="AR10" i="2"/>
  <c r="AR17" i="2" s="1"/>
  <c r="AQ10" i="2"/>
  <c r="AQ17" i="2"/>
  <c r="AQ16" i="2"/>
  <c r="AP10" i="2"/>
  <c r="AP17" i="2" s="1"/>
  <c r="AO10" i="2"/>
  <c r="AO17" i="2"/>
  <c r="AO16" i="2"/>
  <c r="AN10" i="2"/>
  <c r="AN17" i="2"/>
  <c r="AN16" i="2"/>
  <c r="AM10" i="2"/>
  <c r="AM17" i="2"/>
  <c r="AM16" i="2"/>
  <c r="AK10" i="2"/>
  <c r="AK17" i="2" s="1"/>
  <c r="AJ10" i="2"/>
  <c r="AJ17" i="2"/>
  <c r="AI10" i="2"/>
  <c r="AI17" i="2" s="1"/>
  <c r="AH10" i="2"/>
  <c r="AH17" i="2"/>
  <c r="AH16" i="2"/>
  <c r="AG10" i="2"/>
  <c r="AG17" i="2" s="1"/>
  <c r="AF10" i="2"/>
  <c r="AF17" i="2"/>
  <c r="AF16" i="2"/>
  <c r="AE10" i="2"/>
  <c r="AE17" i="2"/>
  <c r="AE16" i="2"/>
  <c r="AD10" i="2"/>
  <c r="AD17" i="2"/>
  <c r="AD16" i="2"/>
  <c r="AC10" i="2"/>
  <c r="AC17" i="2" s="1"/>
  <c r="AC16" i="2" s="1"/>
  <c r="AB10" i="2"/>
  <c r="AB17" i="2"/>
  <c r="AB16" i="2"/>
  <c r="AA10" i="2"/>
  <c r="AA17" i="2" s="1"/>
  <c r="Z10" i="2"/>
  <c r="Z17" i="2"/>
  <c r="Z16" i="2"/>
  <c r="Y10" i="2"/>
  <c r="Y17" i="2" s="1"/>
  <c r="X10" i="2"/>
  <c r="X17" i="2"/>
  <c r="X16" i="2"/>
  <c r="W10" i="2"/>
  <c r="W17" i="2"/>
  <c r="W16" i="2"/>
  <c r="V10" i="2"/>
  <c r="V17" i="2"/>
  <c r="V16" i="2"/>
  <c r="U10" i="2"/>
  <c r="U17" i="2" s="1"/>
  <c r="T10" i="2"/>
  <c r="T17" i="2"/>
  <c r="S10" i="2"/>
  <c r="S17" i="2" s="1"/>
  <c r="R10" i="2"/>
  <c r="R17" i="2"/>
  <c r="R16" i="2"/>
  <c r="Q10" i="2"/>
  <c r="Q17" i="2" s="1"/>
  <c r="O10" i="2"/>
  <c r="O17" i="2"/>
  <c r="O16" i="2"/>
  <c r="N10" i="2"/>
  <c r="N17" i="2"/>
  <c r="N16" i="2"/>
  <c r="M10" i="2"/>
  <c r="M17" i="2"/>
  <c r="M16" i="2"/>
  <c r="L10" i="2"/>
  <c r="L17" i="2" s="1"/>
  <c r="L16" i="2" s="1"/>
  <c r="K10" i="2"/>
  <c r="K17" i="2"/>
  <c r="K16" i="2"/>
  <c r="J10" i="2"/>
  <c r="J17" i="2" s="1"/>
  <c r="J16" i="2" s="1"/>
  <c r="I10" i="2"/>
  <c r="I17" i="2"/>
  <c r="I16" i="2"/>
  <c r="H10" i="2"/>
  <c r="H17" i="2" s="1"/>
  <c r="H16" i="2" s="1"/>
  <c r="G10" i="2"/>
  <c r="G17" i="2"/>
  <c r="G16" i="2"/>
  <c r="F10" i="2"/>
  <c r="F17" i="2"/>
  <c r="E10" i="2"/>
  <c r="E17" i="2"/>
  <c r="E16" i="2"/>
  <c r="D10" i="2"/>
  <c r="D17" i="2" s="1"/>
  <c r="C10" i="2"/>
  <c r="C17" i="2"/>
  <c r="E9" i="2"/>
  <c r="F9" i="2"/>
  <c r="G9" i="2"/>
  <c r="H9" i="2"/>
  <c r="I9" i="2"/>
  <c r="J9" i="2"/>
  <c r="K9" i="2"/>
  <c r="L9" i="2"/>
  <c r="M9" i="2"/>
  <c r="N9" i="2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AP9" i="2"/>
  <c r="D9" i="2"/>
  <c r="B87" i="3"/>
  <c r="DP81" i="3"/>
  <c r="DN81" i="3"/>
  <c r="DL81" i="3"/>
  <c r="DJ81" i="3"/>
  <c r="DH81" i="3"/>
  <c r="DF81" i="3"/>
  <c r="DD81" i="3"/>
  <c r="DB81" i="3"/>
  <c r="CZ81" i="3"/>
  <c r="CX81" i="3"/>
  <c r="CV81" i="3"/>
  <c r="CT81" i="3"/>
  <c r="CR81" i="3"/>
  <c r="CP81" i="3"/>
  <c r="CN81" i="3"/>
  <c r="CL81" i="3"/>
  <c r="CJ81" i="3"/>
  <c r="CH81" i="3"/>
  <c r="CF81" i="3"/>
  <c r="CD81" i="3"/>
  <c r="CB81" i="3"/>
  <c r="BZ81" i="3"/>
  <c r="BX81" i="3"/>
  <c r="BV81" i="3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DP79" i="3"/>
  <c r="DN79" i="3"/>
  <c r="DL79" i="3"/>
  <c r="DJ79" i="3"/>
  <c r="DH79" i="3"/>
  <c r="DF79" i="3"/>
  <c r="DD79" i="3"/>
  <c r="DB79" i="3"/>
  <c r="CZ79" i="3"/>
  <c r="CX79" i="3"/>
  <c r="CV79" i="3"/>
  <c r="CT79" i="3"/>
  <c r="CR79" i="3"/>
  <c r="CP79" i="3"/>
  <c r="CN79" i="3"/>
  <c r="CL79" i="3"/>
  <c r="CJ79" i="3"/>
  <c r="CH79" i="3"/>
  <c r="CF79" i="3"/>
  <c r="CD79" i="3"/>
  <c r="CB79" i="3"/>
  <c r="BZ79" i="3"/>
  <c r="BX79" i="3"/>
  <c r="BV79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DP76" i="3"/>
  <c r="DN76" i="3"/>
  <c r="DL76" i="3"/>
  <c r="DJ76" i="3"/>
  <c r="DH76" i="3"/>
  <c r="DF76" i="3"/>
  <c r="DD76" i="3"/>
  <c r="DB76" i="3"/>
  <c r="CZ76" i="3"/>
  <c r="CX76" i="3"/>
  <c r="CV76" i="3"/>
  <c r="CT76" i="3"/>
  <c r="CR76" i="3"/>
  <c r="CP76" i="3"/>
  <c r="CN76" i="3"/>
  <c r="CL76" i="3"/>
  <c r="CJ76" i="3"/>
  <c r="CH76" i="3"/>
  <c r="CF76" i="3"/>
  <c r="CD76" i="3"/>
  <c r="CB76" i="3"/>
  <c r="BZ76" i="3"/>
  <c r="BX76" i="3"/>
  <c r="BV76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DP72" i="3"/>
  <c r="DN72" i="3"/>
  <c r="DL72" i="3"/>
  <c r="DJ72" i="3"/>
  <c r="DH72" i="3"/>
  <c r="DF72" i="3"/>
  <c r="DD72" i="3"/>
  <c r="DB72" i="3"/>
  <c r="CZ72" i="3"/>
  <c r="CX72" i="3"/>
  <c r="CV72" i="3"/>
  <c r="CT72" i="3"/>
  <c r="CR72" i="3"/>
  <c r="CP72" i="3"/>
  <c r="CN72" i="3"/>
  <c r="CL72" i="3"/>
  <c r="CJ72" i="3"/>
  <c r="CH72" i="3"/>
  <c r="CF72" i="3"/>
  <c r="CD72" i="3"/>
  <c r="CB72" i="3"/>
  <c r="BZ72" i="3"/>
  <c r="BX72" i="3"/>
  <c r="BV72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DP70" i="3"/>
  <c r="DN70" i="3"/>
  <c r="DL70" i="3"/>
  <c r="DJ70" i="3"/>
  <c r="DH70" i="3"/>
  <c r="DF70" i="3"/>
  <c r="DD70" i="3"/>
  <c r="DB70" i="3"/>
  <c r="CZ70" i="3"/>
  <c r="CX70" i="3"/>
  <c r="CV70" i="3"/>
  <c r="CT70" i="3"/>
  <c r="CR70" i="3"/>
  <c r="CP70" i="3"/>
  <c r="CN70" i="3"/>
  <c r="CL70" i="3"/>
  <c r="CJ70" i="3"/>
  <c r="CH70" i="3"/>
  <c r="CF70" i="3"/>
  <c r="CD70" i="3"/>
  <c r="CB70" i="3"/>
  <c r="BZ70" i="3"/>
  <c r="BX70" i="3"/>
  <c r="BV70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DP69" i="3"/>
  <c r="DN69" i="3"/>
  <c r="DL69" i="3"/>
  <c r="DJ69" i="3"/>
  <c r="DH69" i="3"/>
  <c r="DF69" i="3"/>
  <c r="DD69" i="3"/>
  <c r="DB69" i="3"/>
  <c r="CZ69" i="3"/>
  <c r="CX69" i="3"/>
  <c r="CV69" i="3"/>
  <c r="CT69" i="3"/>
  <c r="CR69" i="3"/>
  <c r="CP69" i="3"/>
  <c r="CN69" i="3"/>
  <c r="CL69" i="3"/>
  <c r="CJ69" i="3"/>
  <c r="CH69" i="3"/>
  <c r="CF69" i="3"/>
  <c r="CD69" i="3"/>
  <c r="CB69" i="3"/>
  <c r="BZ69" i="3"/>
  <c r="BX69" i="3"/>
  <c r="BV69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DP68" i="3"/>
  <c r="DN68" i="3"/>
  <c r="DL68" i="3"/>
  <c r="DJ68" i="3"/>
  <c r="DH68" i="3"/>
  <c r="DF68" i="3"/>
  <c r="DD68" i="3"/>
  <c r="DB68" i="3"/>
  <c r="CZ68" i="3"/>
  <c r="CX68" i="3"/>
  <c r="CV68" i="3"/>
  <c r="CT68" i="3"/>
  <c r="CR68" i="3"/>
  <c r="CP68" i="3"/>
  <c r="CN68" i="3"/>
  <c r="CL68" i="3"/>
  <c r="CJ68" i="3"/>
  <c r="CH68" i="3"/>
  <c r="CF68" i="3"/>
  <c r="CD68" i="3"/>
  <c r="CB68" i="3"/>
  <c r="BZ68" i="3"/>
  <c r="BX68" i="3"/>
  <c r="BV68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DP55" i="3"/>
  <c r="DN55" i="3"/>
  <c r="DL55" i="3"/>
  <c r="DJ55" i="3"/>
  <c r="DH55" i="3"/>
  <c r="DF55" i="3"/>
  <c r="DD55" i="3"/>
  <c r="DB55" i="3"/>
  <c r="CZ55" i="3"/>
  <c r="CX55" i="3"/>
  <c r="CV55" i="3"/>
  <c r="CT55" i="3"/>
  <c r="CR55" i="3"/>
  <c r="CP55" i="3"/>
  <c r="CN55" i="3"/>
  <c r="CL55" i="3"/>
  <c r="CJ55" i="3"/>
  <c r="CH55" i="3"/>
  <c r="CF55" i="3"/>
  <c r="CD55" i="3"/>
  <c r="CB55" i="3"/>
  <c r="BZ55" i="3"/>
  <c r="BX55" i="3"/>
  <c r="BV55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DP54" i="3"/>
  <c r="DN54" i="3"/>
  <c r="DL54" i="3"/>
  <c r="DJ54" i="3"/>
  <c r="DH54" i="3"/>
  <c r="DF54" i="3"/>
  <c r="DD54" i="3"/>
  <c r="DB54" i="3"/>
  <c r="CZ54" i="3"/>
  <c r="CX54" i="3"/>
  <c r="CV54" i="3"/>
  <c r="CT54" i="3"/>
  <c r="CR54" i="3"/>
  <c r="CP54" i="3"/>
  <c r="CN54" i="3"/>
  <c r="CL54" i="3"/>
  <c r="CJ54" i="3"/>
  <c r="CH54" i="3"/>
  <c r="CF54" i="3"/>
  <c r="CD54" i="3"/>
  <c r="CB54" i="3"/>
  <c r="BZ54" i="3"/>
  <c r="BX54" i="3"/>
  <c r="BV54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DP53" i="3"/>
  <c r="DN53" i="3"/>
  <c r="DL53" i="3"/>
  <c r="DJ53" i="3"/>
  <c r="DH53" i="3"/>
  <c r="DF53" i="3"/>
  <c r="DD53" i="3"/>
  <c r="DB53" i="3"/>
  <c r="CZ53" i="3"/>
  <c r="CX53" i="3"/>
  <c r="CV53" i="3"/>
  <c r="CT53" i="3"/>
  <c r="CR53" i="3"/>
  <c r="CP53" i="3"/>
  <c r="CN53" i="3"/>
  <c r="CL53" i="3"/>
  <c r="CJ53" i="3"/>
  <c r="CH53" i="3"/>
  <c r="CF53" i="3"/>
  <c r="CD53" i="3"/>
  <c r="CB53" i="3"/>
  <c r="BZ53" i="3"/>
  <c r="BX53" i="3"/>
  <c r="BV53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DP52" i="3"/>
  <c r="DN52" i="3"/>
  <c r="DL52" i="3"/>
  <c r="DJ52" i="3"/>
  <c r="DH52" i="3"/>
  <c r="DF52" i="3"/>
  <c r="DD52" i="3"/>
  <c r="DB52" i="3"/>
  <c r="CZ52" i="3"/>
  <c r="CX52" i="3"/>
  <c r="CV52" i="3"/>
  <c r="CT52" i="3"/>
  <c r="CR52" i="3"/>
  <c r="CP52" i="3"/>
  <c r="CN52" i="3"/>
  <c r="CL52" i="3"/>
  <c r="CJ52" i="3"/>
  <c r="CH52" i="3"/>
  <c r="CF52" i="3"/>
  <c r="CD52" i="3"/>
  <c r="CB52" i="3"/>
  <c r="BZ52" i="3"/>
  <c r="BX52" i="3"/>
  <c r="BV52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DP51" i="3"/>
  <c r="DN51" i="3"/>
  <c r="DL51" i="3"/>
  <c r="DJ51" i="3"/>
  <c r="DH51" i="3"/>
  <c r="DF51" i="3"/>
  <c r="DD51" i="3"/>
  <c r="DB51" i="3"/>
  <c r="CZ51" i="3"/>
  <c r="CX51" i="3"/>
  <c r="CV51" i="3"/>
  <c r="CT51" i="3"/>
  <c r="CR51" i="3"/>
  <c r="CP51" i="3"/>
  <c r="CN51" i="3"/>
  <c r="CL51" i="3"/>
  <c r="CJ51" i="3"/>
  <c r="CH51" i="3"/>
  <c r="CF51" i="3"/>
  <c r="CD51" i="3"/>
  <c r="CB51" i="3"/>
  <c r="BZ51" i="3"/>
  <c r="BX51" i="3"/>
  <c r="BV51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DP50" i="3"/>
  <c r="DN50" i="3"/>
  <c r="DL50" i="3"/>
  <c r="DJ50" i="3"/>
  <c r="DH50" i="3"/>
  <c r="DF50" i="3"/>
  <c r="DD50" i="3"/>
  <c r="DB50" i="3"/>
  <c r="CZ50" i="3"/>
  <c r="CX50" i="3"/>
  <c r="CV50" i="3"/>
  <c r="CT50" i="3"/>
  <c r="CR50" i="3"/>
  <c r="CP50" i="3"/>
  <c r="CN50" i="3"/>
  <c r="CL50" i="3"/>
  <c r="CJ50" i="3"/>
  <c r="CH50" i="3"/>
  <c r="CF50" i="3"/>
  <c r="CD50" i="3"/>
  <c r="CB50" i="3"/>
  <c r="BZ50" i="3"/>
  <c r="BX50" i="3"/>
  <c r="BV50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DP49" i="3"/>
  <c r="DN49" i="3"/>
  <c r="DL49" i="3"/>
  <c r="DJ49" i="3"/>
  <c r="DH49" i="3"/>
  <c r="DF49" i="3"/>
  <c r="DD49" i="3"/>
  <c r="DB49" i="3"/>
  <c r="CZ49" i="3"/>
  <c r="CX49" i="3"/>
  <c r="CV49" i="3"/>
  <c r="CT49" i="3"/>
  <c r="CR49" i="3"/>
  <c r="CP49" i="3"/>
  <c r="CN49" i="3"/>
  <c r="CL49" i="3"/>
  <c r="CJ49" i="3"/>
  <c r="CH49" i="3"/>
  <c r="CF49" i="3"/>
  <c r="CD49" i="3"/>
  <c r="CB49" i="3"/>
  <c r="BZ49" i="3"/>
  <c r="BX49" i="3"/>
  <c r="BV49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DP48" i="3"/>
  <c r="DN48" i="3"/>
  <c r="DL48" i="3"/>
  <c r="DJ48" i="3"/>
  <c r="DH48" i="3"/>
  <c r="DF48" i="3"/>
  <c r="DD48" i="3"/>
  <c r="DB48" i="3"/>
  <c r="CZ48" i="3"/>
  <c r="CX48" i="3"/>
  <c r="CV48" i="3"/>
  <c r="CT48" i="3"/>
  <c r="CR48" i="3"/>
  <c r="CP48" i="3"/>
  <c r="CN48" i="3"/>
  <c r="CL48" i="3"/>
  <c r="CJ48" i="3"/>
  <c r="CH48" i="3"/>
  <c r="CF48" i="3"/>
  <c r="CD48" i="3"/>
  <c r="CB48" i="3"/>
  <c r="BZ48" i="3"/>
  <c r="BX48" i="3"/>
  <c r="BV48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DP47" i="3"/>
  <c r="DN47" i="3"/>
  <c r="DL47" i="3"/>
  <c r="DJ47" i="3"/>
  <c r="DH47" i="3"/>
  <c r="DF47" i="3"/>
  <c r="DD47" i="3"/>
  <c r="DB47" i="3"/>
  <c r="CZ47" i="3"/>
  <c r="CX47" i="3"/>
  <c r="CV47" i="3"/>
  <c r="CT47" i="3"/>
  <c r="CR47" i="3"/>
  <c r="CP47" i="3"/>
  <c r="CN47" i="3"/>
  <c r="CL47" i="3"/>
  <c r="CJ47" i="3"/>
  <c r="CH47" i="3"/>
  <c r="CF47" i="3"/>
  <c r="CD47" i="3"/>
  <c r="CB47" i="3"/>
  <c r="BZ47" i="3"/>
  <c r="BX47" i="3"/>
  <c r="BV47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DP46" i="3"/>
  <c r="DN46" i="3"/>
  <c r="DL46" i="3"/>
  <c r="DJ46" i="3"/>
  <c r="DH46" i="3"/>
  <c r="DF46" i="3"/>
  <c r="DD46" i="3"/>
  <c r="DB46" i="3"/>
  <c r="CZ46" i="3"/>
  <c r="CX46" i="3"/>
  <c r="CV46" i="3"/>
  <c r="CT46" i="3"/>
  <c r="CR46" i="3"/>
  <c r="CP46" i="3"/>
  <c r="CN46" i="3"/>
  <c r="CL46" i="3"/>
  <c r="CJ46" i="3"/>
  <c r="CH46" i="3"/>
  <c r="CF46" i="3"/>
  <c r="CD46" i="3"/>
  <c r="CB46" i="3"/>
  <c r="BZ46" i="3"/>
  <c r="BX46" i="3"/>
  <c r="BV46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DP45" i="3"/>
  <c r="DN45" i="3"/>
  <c r="DL45" i="3"/>
  <c r="DJ45" i="3"/>
  <c r="DH45" i="3"/>
  <c r="DF45" i="3"/>
  <c r="DD45" i="3"/>
  <c r="DB45" i="3"/>
  <c r="CZ45" i="3"/>
  <c r="CX45" i="3"/>
  <c r="CV45" i="3"/>
  <c r="CT45" i="3"/>
  <c r="CR45" i="3"/>
  <c r="CP45" i="3"/>
  <c r="CN45" i="3"/>
  <c r="CL45" i="3"/>
  <c r="CJ45" i="3"/>
  <c r="CH45" i="3"/>
  <c r="CF45" i="3"/>
  <c r="CD45" i="3"/>
  <c r="CB45" i="3"/>
  <c r="BZ45" i="3"/>
  <c r="BX45" i="3"/>
  <c r="BV45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DP44" i="3"/>
  <c r="DN44" i="3"/>
  <c r="DL44" i="3"/>
  <c r="DJ44" i="3"/>
  <c r="DH44" i="3"/>
  <c r="DF44" i="3"/>
  <c r="DD44" i="3"/>
  <c r="DB44" i="3"/>
  <c r="CZ44" i="3"/>
  <c r="CX44" i="3"/>
  <c r="CV44" i="3"/>
  <c r="CT44" i="3"/>
  <c r="CR44" i="3"/>
  <c r="CP44" i="3"/>
  <c r="CN44" i="3"/>
  <c r="CL44" i="3"/>
  <c r="CJ44" i="3"/>
  <c r="CH44" i="3"/>
  <c r="CF44" i="3"/>
  <c r="CD44" i="3"/>
  <c r="CB44" i="3"/>
  <c r="BZ44" i="3"/>
  <c r="BX44" i="3"/>
  <c r="BV44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DP43" i="3"/>
  <c r="DN43" i="3"/>
  <c r="DL43" i="3"/>
  <c r="DJ43" i="3"/>
  <c r="DH43" i="3"/>
  <c r="DF43" i="3"/>
  <c r="DD43" i="3"/>
  <c r="DB43" i="3"/>
  <c r="CZ43" i="3"/>
  <c r="CX43" i="3"/>
  <c r="CV43" i="3"/>
  <c r="CT43" i="3"/>
  <c r="CR43" i="3"/>
  <c r="CP43" i="3"/>
  <c r="CN43" i="3"/>
  <c r="CL43" i="3"/>
  <c r="CJ43" i="3"/>
  <c r="CH43" i="3"/>
  <c r="CF43" i="3"/>
  <c r="CD43" i="3"/>
  <c r="CB43" i="3"/>
  <c r="BZ43" i="3"/>
  <c r="BX43" i="3"/>
  <c r="BV43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D10" i="3"/>
  <c r="D58" i="3" s="1"/>
  <c r="D26" i="3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Q223" i="1"/>
  <c r="AN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C223" i="1"/>
  <c r="AS222" i="1"/>
  <c r="AS221" i="1"/>
  <c r="AS220" i="1"/>
  <c r="AS223" i="1" s="1"/>
  <c r="AQ219" i="1"/>
  <c r="AN219" i="1"/>
  <c r="C219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Q217" i="1"/>
  <c r="AN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C217" i="1"/>
  <c r="AS216" i="1"/>
  <c r="AS215" i="1"/>
  <c r="AS214" i="1"/>
  <c r="AS217" i="1"/>
  <c r="AQ213" i="1"/>
  <c r="AN213" i="1"/>
  <c r="C213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Q211" i="1"/>
  <c r="AN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11" i="1"/>
  <c r="AS210" i="1"/>
  <c r="AS209" i="1"/>
  <c r="AS208" i="1"/>
  <c r="AS211" i="1" s="1"/>
  <c r="AQ207" i="1"/>
  <c r="AN207" i="1"/>
  <c r="C207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Q205" i="1"/>
  <c r="AN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C205" i="1"/>
  <c r="AS204" i="1"/>
  <c r="AS203" i="1"/>
  <c r="AS202" i="1"/>
  <c r="AS205" i="1" s="1"/>
  <c r="AQ201" i="1"/>
  <c r="AN201" i="1"/>
  <c r="C201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Q199" i="1"/>
  <c r="AN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Q181" i="1"/>
  <c r="AN181" i="1"/>
  <c r="C181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Q179" i="1"/>
  <c r="AN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C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79" i="1" s="1"/>
  <c r="AQ166" i="1"/>
  <c r="AN166" i="1"/>
  <c r="C166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Q164" i="1"/>
  <c r="AN164" i="1"/>
  <c r="AL164" i="1"/>
  <c r="AK164" i="1"/>
  <c r="AJ164" i="1"/>
  <c r="AI164" i="1"/>
  <c r="AH164" i="1"/>
  <c r="AG164" i="1"/>
  <c r="AF164" i="1"/>
  <c r="AE164" i="1"/>
  <c r="AD164" i="1"/>
  <c r="AC164" i="1"/>
  <c r="AB164" i="1"/>
  <c r="AB34" i="1"/>
  <c r="AA164" i="1"/>
  <c r="AA34" i="1"/>
  <c r="Z164" i="1"/>
  <c r="Y164" i="1"/>
  <c r="X164" i="1"/>
  <c r="W164" i="1"/>
  <c r="V164" i="1"/>
  <c r="U164" i="1"/>
  <c r="T164" i="1"/>
  <c r="S164" i="1"/>
  <c r="R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164" i="1"/>
  <c r="AS163" i="1"/>
  <c r="AS162" i="1"/>
  <c r="AS161" i="1"/>
  <c r="AS160" i="1"/>
  <c r="AS159" i="1"/>
  <c r="AS158" i="1"/>
  <c r="AS157" i="1"/>
  <c r="AS156" i="1"/>
  <c r="AS155" i="1"/>
  <c r="AS154" i="1"/>
  <c r="AS153" i="1"/>
  <c r="AQ152" i="1"/>
  <c r="AN152" i="1"/>
  <c r="C152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Q150" i="1"/>
  <c r="AN150" i="1"/>
  <c r="AL150" i="1"/>
  <c r="AK150" i="1"/>
  <c r="AJ150" i="1"/>
  <c r="AH150" i="1"/>
  <c r="AG150" i="1"/>
  <c r="AF150" i="1"/>
  <c r="AE150" i="1"/>
  <c r="AD150" i="1"/>
  <c r="AC150" i="1"/>
  <c r="AB150" i="1"/>
  <c r="AB33" i="1"/>
  <c r="AB37" i="1"/>
  <c r="AA150" i="1"/>
  <c r="AA33" i="1"/>
  <c r="Z150" i="1"/>
  <c r="Y150" i="1"/>
  <c r="X150" i="1"/>
  <c r="W150" i="1"/>
  <c r="W33" i="1"/>
  <c r="V150" i="1"/>
  <c r="V33" i="1"/>
  <c r="U150" i="1"/>
  <c r="T150" i="1"/>
  <c r="S150" i="1"/>
  <c r="R150" i="1"/>
  <c r="P150" i="1"/>
  <c r="O150" i="1"/>
  <c r="O33" i="1"/>
  <c r="N150" i="1"/>
  <c r="M150" i="1"/>
  <c r="L150" i="1"/>
  <c r="K150" i="1"/>
  <c r="J150" i="1"/>
  <c r="I150" i="1"/>
  <c r="H150" i="1"/>
  <c r="G150" i="1"/>
  <c r="G33" i="1"/>
  <c r="F150" i="1"/>
  <c r="E150" i="1"/>
  <c r="C150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Q114" i="1"/>
  <c r="AN114" i="1"/>
  <c r="C114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Q112" i="1"/>
  <c r="AN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AS111" i="1"/>
  <c r="AS110" i="1"/>
  <c r="AS112" i="1"/>
  <c r="AQ109" i="1"/>
  <c r="AN109" i="1"/>
  <c r="C109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Q107" i="1"/>
  <c r="AN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107" i="1"/>
  <c r="AS106" i="1"/>
  <c r="AS105" i="1"/>
  <c r="AS104" i="1"/>
  <c r="AS103" i="1"/>
  <c r="AS102" i="1"/>
  <c r="AS101" i="1"/>
  <c r="AS107" i="1"/>
  <c r="AQ100" i="1"/>
  <c r="AN100" i="1"/>
  <c r="C100" i="1"/>
  <c r="AS98" i="1"/>
  <c r="AQ97" i="1"/>
  <c r="AN97" i="1"/>
  <c r="C97" i="1"/>
  <c r="AS95" i="1"/>
  <c r="AQ94" i="1"/>
  <c r="AN94" i="1"/>
  <c r="C94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Q92" i="1"/>
  <c r="AN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S91" i="1"/>
  <c r="AS90" i="1"/>
  <c r="AS92" i="1"/>
  <c r="AM90" i="1"/>
  <c r="AM92" i="1"/>
  <c r="AQ89" i="1"/>
  <c r="AN89" i="1"/>
  <c r="AM89" i="1"/>
  <c r="C89" i="1"/>
  <c r="AS87" i="1"/>
  <c r="AM87" i="1"/>
  <c r="AQ86" i="1"/>
  <c r="AN86" i="1"/>
  <c r="AM86" i="1"/>
  <c r="C86" i="1"/>
  <c r="AS84" i="1"/>
  <c r="AM84" i="1"/>
  <c r="AQ83" i="1"/>
  <c r="AN83" i="1"/>
  <c r="AM83" i="1"/>
  <c r="C83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R81" i="1"/>
  <c r="AQ81" i="1"/>
  <c r="AN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S80" i="1"/>
  <c r="AP80" i="1"/>
  <c r="AM80" i="1"/>
  <c r="AS79" i="1"/>
  <c r="AP79" i="1"/>
  <c r="AM79" i="1"/>
  <c r="AS78" i="1"/>
  <c r="AP78" i="1"/>
  <c r="AM78" i="1"/>
  <c r="AS77" i="1"/>
  <c r="AP77" i="1"/>
  <c r="AM77" i="1"/>
  <c r="AS76" i="1"/>
  <c r="AP76" i="1"/>
  <c r="AM76" i="1"/>
  <c r="AS75" i="1"/>
  <c r="AP75" i="1"/>
  <c r="AM75" i="1"/>
  <c r="AS74" i="1"/>
  <c r="AP74" i="1"/>
  <c r="AM74" i="1"/>
  <c r="AS73" i="1"/>
  <c r="AP73" i="1"/>
  <c r="AM73" i="1"/>
  <c r="AS72" i="1"/>
  <c r="AM72" i="1"/>
  <c r="AS71" i="1"/>
  <c r="AP71" i="1"/>
  <c r="AM71" i="1"/>
  <c r="AS70" i="1"/>
  <c r="AP70" i="1"/>
  <c r="AM70" i="1"/>
  <c r="AS69" i="1"/>
  <c r="AP69" i="1"/>
  <c r="AM69" i="1"/>
  <c r="AS68" i="1"/>
  <c r="AM68" i="1"/>
  <c r="AS67" i="1"/>
  <c r="AP67" i="1"/>
  <c r="AM67" i="1"/>
  <c r="AS66" i="1"/>
  <c r="AP66" i="1"/>
  <c r="AM66" i="1"/>
  <c r="AS65" i="1"/>
  <c r="AP65" i="1"/>
  <c r="AM65" i="1"/>
  <c r="AS64" i="1"/>
  <c r="AP64" i="1"/>
  <c r="AM64" i="1"/>
  <c r="AS63" i="1"/>
  <c r="AP63" i="1"/>
  <c r="AP81" i="1" s="1"/>
  <c r="AS62" i="1"/>
  <c r="AS81" i="1" s="1"/>
  <c r="AM62" i="1"/>
  <c r="AM81" i="1"/>
  <c r="AR61" i="1"/>
  <c r="AQ61" i="1"/>
  <c r="AP61" i="1"/>
  <c r="AN61" i="1"/>
  <c r="AM61" i="1"/>
  <c r="C61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R59" i="1"/>
  <c r="AQ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S58" i="1"/>
  <c r="AP58" i="1"/>
  <c r="AM58" i="1"/>
  <c r="AS57" i="1"/>
  <c r="AP57" i="1"/>
  <c r="AM57" i="1"/>
  <c r="AS56" i="1"/>
  <c r="AP56" i="1"/>
  <c r="AM56" i="1"/>
  <c r="AS55" i="1"/>
  <c r="AP55" i="1"/>
  <c r="AM55" i="1"/>
  <c r="AS54" i="1"/>
  <c r="AP54" i="1"/>
  <c r="AM54" i="1"/>
  <c r="AS53" i="1"/>
  <c r="AP53" i="1"/>
  <c r="AM53" i="1"/>
  <c r="AS52" i="1"/>
  <c r="AP52" i="1"/>
  <c r="AM52" i="1"/>
  <c r="AS51" i="1"/>
  <c r="AP51" i="1"/>
  <c r="AM51" i="1"/>
  <c r="AS50" i="1"/>
  <c r="AM50" i="1"/>
  <c r="AS49" i="1"/>
  <c r="AP49" i="1"/>
  <c r="AM49" i="1"/>
  <c r="AS48" i="1"/>
  <c r="AP48" i="1"/>
  <c r="AM48" i="1"/>
  <c r="AS47" i="1"/>
  <c r="AP47" i="1"/>
  <c r="AM47" i="1"/>
  <c r="AS46" i="1"/>
  <c r="AM46" i="1"/>
  <c r="AS45" i="1"/>
  <c r="AP45" i="1"/>
  <c r="AM45" i="1"/>
  <c r="AS44" i="1"/>
  <c r="AP44" i="1"/>
  <c r="AM44" i="1"/>
  <c r="AS43" i="1"/>
  <c r="AP43" i="1"/>
  <c r="AM43" i="1"/>
  <c r="AS42" i="1"/>
  <c r="AP42" i="1"/>
  <c r="AM42" i="1"/>
  <c r="AS41" i="1"/>
  <c r="AP41" i="1"/>
  <c r="AP59" i="1" s="1"/>
  <c r="AS40" i="1"/>
  <c r="AM40" i="1"/>
  <c r="AR39" i="1"/>
  <c r="AQ39" i="1"/>
  <c r="AP39" i="1"/>
  <c r="AN39" i="1"/>
  <c r="AM39" i="1"/>
  <c r="C39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R37" i="1"/>
  <c r="AQ37" i="1"/>
  <c r="AN37" i="1"/>
  <c r="AL37" i="1"/>
  <c r="AK37" i="1"/>
  <c r="AJ37" i="1"/>
  <c r="AI37" i="1"/>
  <c r="AH37" i="1"/>
  <c r="AG37" i="1"/>
  <c r="AF37" i="1"/>
  <c r="AE37" i="1"/>
  <c r="AD37" i="1"/>
  <c r="Q37" i="1"/>
  <c r="P37" i="1"/>
  <c r="N37" i="1"/>
  <c r="L37" i="1"/>
  <c r="K37" i="1"/>
  <c r="J37" i="1"/>
  <c r="F37" i="1"/>
  <c r="E37" i="1"/>
  <c r="D37" i="1"/>
  <c r="C37" i="1"/>
  <c r="B37" i="1"/>
  <c r="AS36" i="1"/>
  <c r="AP36" i="1"/>
  <c r="AS35" i="1"/>
  <c r="AP35" i="1"/>
  <c r="AM35" i="1"/>
  <c r="AS34" i="1"/>
  <c r="AP34" i="1"/>
  <c r="AM34" i="1"/>
  <c r="AC34" i="1"/>
  <c r="Z34" i="1"/>
  <c r="Y34" i="1"/>
  <c r="X34" i="1"/>
  <c r="W34" i="1"/>
  <c r="V34" i="1"/>
  <c r="U34" i="1"/>
  <c r="T34" i="1"/>
  <c r="S34" i="1"/>
  <c r="R34" i="1"/>
  <c r="O34" i="1"/>
  <c r="O37" i="1" s="1"/>
  <c r="M34" i="1"/>
  <c r="M37" i="1"/>
  <c r="I34" i="1"/>
  <c r="H34" i="1"/>
  <c r="G34" i="1"/>
  <c r="AS33" i="1"/>
  <c r="AP33" i="1"/>
  <c r="AP37" i="1"/>
  <c r="AM33" i="1"/>
  <c r="AM37" i="1" s="1"/>
  <c r="AC33" i="1"/>
  <c r="AA37" i="1"/>
  <c r="Z33" i="1"/>
  <c r="Z37" i="1" s="1"/>
  <c r="Y33" i="1"/>
  <c r="Y37" i="1"/>
  <c r="X33" i="1"/>
  <c r="X37" i="1"/>
  <c r="U33" i="1"/>
  <c r="U37" i="1"/>
  <c r="T33" i="1"/>
  <c r="T37" i="1"/>
  <c r="S33" i="1"/>
  <c r="R33" i="1"/>
  <c r="R37" i="1"/>
  <c r="I33" i="1"/>
  <c r="I37" i="1"/>
  <c r="H33" i="1"/>
  <c r="H37" i="1"/>
  <c r="AR32" i="1"/>
  <c r="AQ32" i="1"/>
  <c r="AP32" i="1"/>
  <c r="AN32" i="1"/>
  <c r="AM32" i="1"/>
  <c r="C32" i="1"/>
  <c r="AM30" i="1"/>
  <c r="AN29" i="1"/>
  <c r="AM29" i="1"/>
  <c r="C29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R27" i="1"/>
  <c r="AQ27" i="1"/>
  <c r="AS26" i="1"/>
  <c r="AP26" i="1"/>
  <c r="AS25" i="1"/>
  <c r="AP25" i="1"/>
  <c r="AS24" i="1"/>
  <c r="AS27" i="1" s="1"/>
  <c r="AP24" i="1"/>
  <c r="AP27" i="1" s="1"/>
  <c r="AR23" i="1"/>
  <c r="AQ23" i="1"/>
  <c r="AP23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S20" i="1"/>
  <c r="AP20" i="1"/>
  <c r="AM20" i="1"/>
  <c r="AS19" i="1"/>
  <c r="AP19" i="1"/>
  <c r="AM19" i="1"/>
  <c r="AS18" i="1"/>
  <c r="AP18" i="1"/>
  <c r="AS17" i="1"/>
  <c r="AP17" i="1"/>
  <c r="AM17" i="1"/>
  <c r="AS16" i="1"/>
  <c r="AM16" i="1"/>
  <c r="AS15" i="1"/>
  <c r="AM15" i="1"/>
  <c r="AS14" i="1"/>
  <c r="AP14" i="1"/>
  <c r="AS13" i="1"/>
  <c r="AP13" i="1"/>
  <c r="AM13" i="1"/>
  <c r="AS12" i="1"/>
  <c r="AP12" i="1"/>
  <c r="AM12" i="1"/>
  <c r="AS11" i="1"/>
  <c r="AP11" i="1"/>
  <c r="AP21" i="1"/>
  <c r="AM11" i="1"/>
  <c r="E10" i="1"/>
  <c r="E181" i="1" s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F10" i="1"/>
  <c r="F213" i="1"/>
  <c r="E61" i="1"/>
  <c r="E29" i="1"/>
  <c r="V37" i="1"/>
  <c r="E219" i="1"/>
  <c r="E213" i="1"/>
  <c r="E201" i="1"/>
  <c r="E166" i="1"/>
  <c r="E152" i="1"/>
  <c r="E100" i="1"/>
  <c r="E97" i="1"/>
  <c r="E94" i="1"/>
  <c r="E86" i="1"/>
  <c r="E207" i="1"/>
  <c r="E114" i="1"/>
  <c r="E109" i="1"/>
  <c r="E83" i="1"/>
  <c r="E39" i="1"/>
  <c r="E32" i="1"/>
  <c r="AS150" i="1"/>
  <c r="D42" i="3"/>
  <c r="F10" i="3"/>
  <c r="F87" i="3" s="1"/>
  <c r="H10" i="3"/>
  <c r="D67" i="3"/>
  <c r="D75" i="3"/>
  <c r="D87" i="3"/>
  <c r="F219" i="1"/>
  <c r="F201" i="1"/>
  <c r="F207" i="1"/>
  <c r="F181" i="1"/>
  <c r="F114" i="1"/>
  <c r="F109" i="1"/>
  <c r="F166" i="1"/>
  <c r="F152" i="1"/>
  <c r="F32" i="1"/>
  <c r="F89" i="1"/>
  <c r="F29" i="1"/>
  <c r="F94" i="1"/>
  <c r="F100" i="1"/>
  <c r="G10" i="1"/>
  <c r="G207" i="1" s="1"/>
  <c r="F86" i="1"/>
  <c r="F61" i="1"/>
  <c r="F97" i="1"/>
  <c r="F83" i="1"/>
  <c r="F39" i="1"/>
  <c r="F58" i="3"/>
  <c r="G166" i="1"/>
  <c r="G181" i="1"/>
  <c r="G114" i="1"/>
  <c r="G152" i="1"/>
  <c r="G213" i="1"/>
  <c r="G89" i="1"/>
  <c r="G61" i="1"/>
  <c r="G29" i="1"/>
  <c r="H10" i="1"/>
  <c r="H114" i="1" s="1"/>
  <c r="H89" i="1"/>
  <c r="G86" i="1"/>
  <c r="G94" i="1"/>
  <c r="G39" i="1"/>
  <c r="H109" i="1"/>
  <c r="H100" i="1"/>
  <c r="H29" i="1"/>
  <c r="Y16" i="2"/>
  <c r="F16" i="2"/>
  <c r="D16" i="2"/>
  <c r="AA16" i="2"/>
  <c r="AX16" i="2"/>
  <c r="AP29" i="2"/>
  <c r="AQ25" i="2"/>
  <c r="AQ9" i="2"/>
  <c r="Q16" i="2"/>
  <c r="AK16" i="2"/>
  <c r="BH16" i="2"/>
  <c r="C16" i="2"/>
  <c r="T16" i="2"/>
  <c r="AJ16" i="2"/>
  <c r="BA16" i="2"/>
  <c r="S16" i="2"/>
  <c r="AP16" i="2"/>
  <c r="BJ16" i="2"/>
  <c r="AG16" i="2"/>
  <c r="BB16" i="2"/>
  <c r="AI16" i="2"/>
  <c r="BF16" i="2"/>
  <c r="U16" i="2"/>
  <c r="AR16" i="2"/>
  <c r="H67" i="3"/>
  <c r="J10" i="3"/>
  <c r="H75" i="3"/>
  <c r="H42" i="3"/>
  <c r="H87" i="3"/>
  <c r="H58" i="3"/>
  <c r="H26" i="3"/>
  <c r="H181" i="1"/>
  <c r="I10" i="1"/>
  <c r="I213" i="1" s="1"/>
  <c r="H32" i="1"/>
  <c r="H219" i="1"/>
  <c r="H213" i="1"/>
  <c r="H39" i="1"/>
  <c r="H207" i="1"/>
  <c r="H86" i="1"/>
  <c r="H201" i="1"/>
  <c r="H61" i="1"/>
  <c r="H94" i="1"/>
  <c r="H166" i="1"/>
  <c r="H83" i="1"/>
  <c r="AS59" i="1"/>
  <c r="AS37" i="1"/>
  <c r="G32" i="1"/>
  <c r="AM59" i="1"/>
  <c r="G109" i="1"/>
  <c r="G97" i="1"/>
  <c r="G83" i="1"/>
  <c r="G100" i="1"/>
  <c r="AS21" i="1"/>
  <c r="AS199" i="1"/>
  <c r="F75" i="3"/>
  <c r="F67" i="3"/>
  <c r="AM21" i="1"/>
  <c r="S37" i="1"/>
  <c r="AC37" i="1"/>
  <c r="W37" i="1"/>
  <c r="AS164" i="1"/>
  <c r="G37" i="1"/>
  <c r="AQ29" i="2"/>
  <c r="AR25" i="2"/>
  <c r="AR9" i="2"/>
  <c r="AR29" i="2" s="1"/>
  <c r="L10" i="3"/>
  <c r="L67" i="3" s="1"/>
  <c r="J58" i="3"/>
  <c r="J67" i="3"/>
  <c r="J26" i="3"/>
  <c r="J87" i="3"/>
  <c r="J42" i="3"/>
  <c r="J75" i="3"/>
  <c r="I97" i="1"/>
  <c r="I32" i="1"/>
  <c r="I109" i="1"/>
  <c r="J10" i="1"/>
  <c r="J100" i="1" s="1"/>
  <c r="I166" i="1"/>
  <c r="I83" i="1"/>
  <c r="I89" i="1"/>
  <c r="I61" i="1"/>
  <c r="I100" i="1"/>
  <c r="I86" i="1"/>
  <c r="I219" i="1"/>
  <c r="I207" i="1"/>
  <c r="I152" i="1"/>
  <c r="AS25" i="2"/>
  <c r="AS9" i="2"/>
  <c r="J97" i="1"/>
  <c r="J39" i="1"/>
  <c r="J152" i="1"/>
  <c r="J109" i="1"/>
  <c r="J201" i="1"/>
  <c r="J89" i="1"/>
  <c r="J181" i="1"/>
  <c r="K10" i="1"/>
  <c r="J166" i="1"/>
  <c r="J86" i="1"/>
  <c r="J32" i="1"/>
  <c r="N10" i="3"/>
  <c r="L75" i="3"/>
  <c r="AS29" i="2"/>
  <c r="AT25" i="2"/>
  <c r="AT9" i="2"/>
  <c r="K114" i="1"/>
  <c r="K86" i="1"/>
  <c r="K32" i="1"/>
  <c r="K219" i="1"/>
  <c r="K83" i="1"/>
  <c r="K94" i="1"/>
  <c r="K207" i="1"/>
  <c r="K39" i="1"/>
  <c r="K181" i="1"/>
  <c r="K29" i="1"/>
  <c r="K166" i="1"/>
  <c r="K61" i="1"/>
  <c r="K89" i="1"/>
  <c r="K109" i="1"/>
  <c r="K97" i="1"/>
  <c r="K201" i="1"/>
  <c r="K152" i="1"/>
  <c r="K213" i="1"/>
  <c r="K100" i="1"/>
  <c r="L10" i="1"/>
  <c r="N75" i="3"/>
  <c r="N42" i="3"/>
  <c r="N58" i="3"/>
  <c r="N26" i="3"/>
  <c r="N87" i="3"/>
  <c r="N67" i="3"/>
  <c r="P10" i="3"/>
  <c r="P58" i="3" s="1"/>
  <c r="AU25" i="2"/>
  <c r="AU9" i="2"/>
  <c r="AU29" i="2" s="1"/>
  <c r="AT29" i="2"/>
  <c r="P42" i="3"/>
  <c r="P87" i="3"/>
  <c r="P67" i="3"/>
  <c r="R10" i="3"/>
  <c r="P75" i="3"/>
  <c r="L100" i="1"/>
  <c r="L109" i="1"/>
  <c r="L181" i="1"/>
  <c r="L29" i="1"/>
  <c r="L166" i="1"/>
  <c r="L86" i="1"/>
  <c r="L152" i="1"/>
  <c r="L61" i="1"/>
  <c r="L213" i="1"/>
  <c r="L89" i="1"/>
  <c r="L97" i="1"/>
  <c r="L39" i="1"/>
  <c r="L94" i="1"/>
  <c r="L207" i="1"/>
  <c r="M10" i="1"/>
  <c r="L32" i="1"/>
  <c r="L201" i="1"/>
  <c r="L219" i="1"/>
  <c r="L83" i="1"/>
  <c r="L114" i="1"/>
  <c r="AV9" i="2"/>
  <c r="R26" i="3"/>
  <c r="R87" i="3"/>
  <c r="R67" i="3"/>
  <c r="T10" i="3"/>
  <c r="R75" i="3"/>
  <c r="R58" i="3"/>
  <c r="R42" i="3"/>
  <c r="M219" i="1"/>
  <c r="M39" i="1"/>
  <c r="M213" i="1"/>
  <c r="M89" i="1"/>
  <c r="M100" i="1"/>
  <c r="M114" i="1"/>
  <c r="M181" i="1"/>
  <c r="M207" i="1"/>
  <c r="M32" i="1"/>
  <c r="M201" i="1"/>
  <c r="M94" i="1"/>
  <c r="M29" i="1"/>
  <c r="M61" i="1"/>
  <c r="M166" i="1"/>
  <c r="M152" i="1"/>
  <c r="M86" i="1"/>
  <c r="M83" i="1"/>
  <c r="M97" i="1"/>
  <c r="M109" i="1"/>
  <c r="N10" i="1"/>
  <c r="N39" i="1" s="1"/>
  <c r="AW25" i="2"/>
  <c r="AW9" i="2"/>
  <c r="AV29" i="2"/>
  <c r="V10" i="3"/>
  <c r="T42" i="3"/>
  <c r="T58" i="3"/>
  <c r="T26" i="3"/>
  <c r="T87" i="3"/>
  <c r="T75" i="3"/>
  <c r="T67" i="3"/>
  <c r="N166" i="1"/>
  <c r="N61" i="1"/>
  <c r="O10" i="1"/>
  <c r="O207" i="1" s="1"/>
  <c r="N152" i="1"/>
  <c r="N219" i="1"/>
  <c r="N89" i="1"/>
  <c r="AW29" i="2"/>
  <c r="AX25" i="2"/>
  <c r="AX9" i="2"/>
  <c r="O61" i="1"/>
  <c r="O152" i="1"/>
  <c r="O100" i="1"/>
  <c r="O181" i="1"/>
  <c r="O39" i="1"/>
  <c r="O219" i="1"/>
  <c r="O109" i="1"/>
  <c r="O89" i="1"/>
  <c r="O32" i="1"/>
  <c r="O94" i="1"/>
  <c r="P10" i="1"/>
  <c r="P213" i="1" s="1"/>
  <c r="O97" i="1"/>
  <c r="X10" i="3"/>
  <c r="X26" i="3" s="1"/>
  <c r="V42" i="3"/>
  <c r="V26" i="3"/>
  <c r="V87" i="3"/>
  <c r="V75" i="3"/>
  <c r="V67" i="3"/>
  <c r="V58" i="3"/>
  <c r="AX29" i="2"/>
  <c r="AY25" i="2"/>
  <c r="AY9" i="2"/>
  <c r="AZ25" i="2" s="1"/>
  <c r="P114" i="1"/>
  <c r="P109" i="1"/>
  <c r="P89" i="1"/>
  <c r="P219" i="1"/>
  <c r="P61" i="1"/>
  <c r="P94" i="1"/>
  <c r="P201" i="1"/>
  <c r="P29" i="1"/>
  <c r="R10" i="1"/>
  <c r="R94" i="1" s="1"/>
  <c r="P83" i="1"/>
  <c r="X67" i="3"/>
  <c r="Z10" i="3"/>
  <c r="Z67" i="3" s="1"/>
  <c r="AZ9" i="2"/>
  <c r="AB10" i="3"/>
  <c r="AB87" i="3" s="1"/>
  <c r="Z42" i="3"/>
  <c r="Z87" i="3"/>
  <c r="R61" i="1"/>
  <c r="R100" i="1"/>
  <c r="R207" i="1"/>
  <c r="R201" i="1"/>
  <c r="R83" i="1"/>
  <c r="R114" i="1"/>
  <c r="S10" i="1"/>
  <c r="R166" i="1"/>
  <c r="R39" i="1"/>
  <c r="R86" i="1"/>
  <c r="AZ29" i="2"/>
  <c r="BA25" i="2"/>
  <c r="BA9" i="2"/>
  <c r="BA29" i="2" s="1"/>
  <c r="S207" i="1"/>
  <c r="S97" i="1"/>
  <c r="S29" i="1"/>
  <c r="S181" i="1"/>
  <c r="S89" i="1"/>
  <c r="T10" i="1"/>
  <c r="S201" i="1"/>
  <c r="S166" i="1"/>
  <c r="S109" i="1"/>
  <c r="S86" i="1"/>
  <c r="S114" i="1"/>
  <c r="S61" i="1"/>
  <c r="S94" i="1"/>
  <c r="S100" i="1"/>
  <c r="S39" i="1"/>
  <c r="S83" i="1"/>
  <c r="S213" i="1"/>
  <c r="S219" i="1"/>
  <c r="S32" i="1"/>
  <c r="S152" i="1"/>
  <c r="AD10" i="3"/>
  <c r="AB67" i="3"/>
  <c r="BB25" i="2"/>
  <c r="BB9" i="2"/>
  <c r="BC25" i="2" s="1"/>
  <c r="T166" i="1"/>
  <c r="T39" i="1"/>
  <c r="T207" i="1"/>
  <c r="T89" i="1"/>
  <c r="T29" i="1"/>
  <c r="T181" i="1"/>
  <c r="T109" i="1"/>
  <c r="T61" i="1"/>
  <c r="T213" i="1"/>
  <c r="T86" i="1"/>
  <c r="U10" i="1"/>
  <c r="U166" i="1" s="1"/>
  <c r="T201" i="1"/>
  <c r="T100" i="1"/>
  <c r="T83" i="1"/>
  <c r="T32" i="1"/>
  <c r="T114" i="1"/>
  <c r="T152" i="1"/>
  <c r="T94" i="1"/>
  <c r="T97" i="1"/>
  <c r="T219" i="1"/>
  <c r="AD26" i="3"/>
  <c r="AD75" i="3"/>
  <c r="AF10" i="3"/>
  <c r="AF58" i="3" s="1"/>
  <c r="AD42" i="3"/>
  <c r="AD87" i="3"/>
  <c r="AD67" i="3"/>
  <c r="AD58" i="3"/>
  <c r="BC9" i="2"/>
  <c r="BC29" i="2" s="1"/>
  <c r="BB29" i="2"/>
  <c r="U114" i="1"/>
  <c r="U32" i="1"/>
  <c r="U109" i="1"/>
  <c r="U89" i="1"/>
  <c r="U61" i="1"/>
  <c r="U97" i="1"/>
  <c r="U29" i="1"/>
  <c r="U94" i="1"/>
  <c r="V10" i="1"/>
  <c r="V207" i="1" s="1"/>
  <c r="U83" i="1"/>
  <c r="U39" i="1"/>
  <c r="U207" i="1"/>
  <c r="U100" i="1"/>
  <c r="U213" i="1"/>
  <c r="U181" i="1"/>
  <c r="U86" i="1"/>
  <c r="U152" i="1"/>
  <c r="AH10" i="3"/>
  <c r="AH75" i="3" s="1"/>
  <c r="AF87" i="3"/>
  <c r="AF75" i="3"/>
  <c r="AF26" i="3"/>
  <c r="BD9" i="2"/>
  <c r="BE25" i="2" s="1"/>
  <c r="V166" i="1"/>
  <c r="V86" i="1"/>
  <c r="V32" i="1"/>
  <c r="V29" i="1"/>
  <c r="W10" i="1"/>
  <c r="W83" i="1" s="1"/>
  <c r="V100" i="1"/>
  <c r="V39" i="1"/>
  <c r="V61" i="1"/>
  <c r="V94" i="1"/>
  <c r="V152" i="1"/>
  <c r="V83" i="1"/>
  <c r="AH58" i="3"/>
  <c r="AH42" i="3"/>
  <c r="AH87" i="3"/>
  <c r="AH26" i="3"/>
  <c r="AJ10" i="3"/>
  <c r="AJ26" i="3" s="1"/>
  <c r="AH67" i="3"/>
  <c r="BE9" i="2"/>
  <c r="BF25" i="2" s="1"/>
  <c r="BD29" i="2"/>
  <c r="AJ75" i="3"/>
  <c r="AL10" i="3"/>
  <c r="AL75" i="3" s="1"/>
  <c r="AJ42" i="3"/>
  <c r="W109" i="1"/>
  <c r="X10" i="1"/>
  <c r="X86" i="1" s="1"/>
  <c r="W213" i="1"/>
  <c r="BF9" i="2"/>
  <c r="BF29" i="2" s="1"/>
  <c r="BE29" i="2"/>
  <c r="AL87" i="3"/>
  <c r="AL42" i="3"/>
  <c r="AN10" i="3"/>
  <c r="AN42" i="3" s="1"/>
  <c r="X39" i="1"/>
  <c r="Y10" i="1"/>
  <c r="Y207" i="1" s="1"/>
  <c r="X89" i="1"/>
  <c r="BG25" i="2"/>
  <c r="BG9" i="2"/>
  <c r="BH25" i="2" s="1"/>
  <c r="AN26" i="3"/>
  <c r="AP10" i="3"/>
  <c r="AP67" i="3" s="1"/>
  <c r="AN75" i="3"/>
  <c r="Y100" i="1"/>
  <c r="Y29" i="1"/>
  <c r="Y181" i="1"/>
  <c r="Y89" i="1"/>
  <c r="Y166" i="1"/>
  <c r="Y61" i="1"/>
  <c r="Y219" i="1"/>
  <c r="Y94" i="1"/>
  <c r="Y32" i="1"/>
  <c r="Y213" i="1"/>
  <c r="Z10" i="1"/>
  <c r="Z97" i="1" s="1"/>
  <c r="Y109" i="1"/>
  <c r="Y152" i="1"/>
  <c r="Y97" i="1"/>
  <c r="Y83" i="1"/>
  <c r="BH9" i="2"/>
  <c r="AP42" i="3"/>
  <c r="AP75" i="3"/>
  <c r="AP87" i="3"/>
  <c r="AR10" i="3"/>
  <c r="AR67" i="3" s="1"/>
  <c r="AP58" i="3"/>
  <c r="Z39" i="1"/>
  <c r="Z219" i="1"/>
  <c r="Z181" i="1"/>
  <c r="Z213" i="1"/>
  <c r="Z61" i="1"/>
  <c r="Z83" i="1"/>
  <c r="Z201" i="1"/>
  <c r="Z100" i="1"/>
  <c r="Z114" i="1"/>
  <c r="Z152" i="1"/>
  <c r="Z94" i="1"/>
  <c r="Z86" i="1"/>
  <c r="Z89" i="1"/>
  <c r="Z32" i="1"/>
  <c r="AA10" i="1"/>
  <c r="AA166" i="1" s="1"/>
  <c r="BH29" i="2"/>
  <c r="BI25" i="2"/>
  <c r="BI9" i="2"/>
  <c r="BI29" i="2" s="1"/>
  <c r="AA213" i="1"/>
  <c r="AA109" i="1"/>
  <c r="AA83" i="1"/>
  <c r="AA219" i="1"/>
  <c r="AA89" i="1"/>
  <c r="AB10" i="1"/>
  <c r="AB166" i="1" s="1"/>
  <c r="AA29" i="1"/>
  <c r="AR58" i="3"/>
  <c r="AR87" i="3"/>
  <c r="AR42" i="3"/>
  <c r="AR75" i="3"/>
  <c r="AT10" i="3"/>
  <c r="AR26" i="3"/>
  <c r="BJ25" i="2"/>
  <c r="BJ9" i="2"/>
  <c r="BK25" i="2" s="1"/>
  <c r="AB207" i="1"/>
  <c r="AC10" i="1"/>
  <c r="AC89" i="1" s="1"/>
  <c r="AB100" i="1"/>
  <c r="AT75" i="3"/>
  <c r="AV10" i="3"/>
  <c r="AV26" i="3" s="1"/>
  <c r="AT58" i="3"/>
  <c r="AT26" i="3"/>
  <c r="AT67" i="3"/>
  <c r="AT87" i="3"/>
  <c r="AT42" i="3"/>
  <c r="BK9" i="2"/>
  <c r="BK29" i="2" s="1"/>
  <c r="BJ29" i="2"/>
  <c r="AC166" i="1"/>
  <c r="AC39" i="1"/>
  <c r="AC181" i="1"/>
  <c r="AC83" i="1"/>
  <c r="AC32" i="1"/>
  <c r="AC219" i="1"/>
  <c r="AD10" i="1"/>
  <c r="AD219" i="1" s="1"/>
  <c r="AV67" i="3"/>
  <c r="AX10" i="3"/>
  <c r="AX67" i="3" s="1"/>
  <c r="AV58" i="3"/>
  <c r="AD114" i="1"/>
  <c r="AD213" i="1"/>
  <c r="AD109" i="1"/>
  <c r="AD181" i="1"/>
  <c r="AD86" i="1"/>
  <c r="AD83" i="1"/>
  <c r="AD29" i="1"/>
  <c r="AD166" i="1"/>
  <c r="AE10" i="1"/>
  <c r="AE114" i="1" s="1"/>
  <c r="AD152" i="1"/>
  <c r="AD97" i="1"/>
  <c r="AX58" i="3"/>
  <c r="AZ10" i="3"/>
  <c r="AZ58" i="3" s="1"/>
  <c r="AX26" i="3"/>
  <c r="AZ75" i="3"/>
  <c r="AZ67" i="3"/>
  <c r="AZ26" i="3"/>
  <c r="AZ87" i="3"/>
  <c r="BB10" i="3"/>
  <c r="BB26" i="3" s="1"/>
  <c r="AZ42" i="3"/>
  <c r="AE207" i="1"/>
  <c r="AE100" i="1"/>
  <c r="AE94" i="1"/>
  <c r="AE32" i="1"/>
  <c r="AE39" i="1"/>
  <c r="AE201" i="1"/>
  <c r="AE181" i="1"/>
  <c r="AE97" i="1"/>
  <c r="AE89" i="1"/>
  <c r="AE219" i="1"/>
  <c r="AF10" i="1"/>
  <c r="AF39" i="1" s="1"/>
  <c r="AE166" i="1"/>
  <c r="AE213" i="1"/>
  <c r="AE83" i="1"/>
  <c r="AE86" i="1"/>
  <c r="BB87" i="3"/>
  <c r="BD10" i="3"/>
  <c r="BD75" i="3" s="1"/>
  <c r="BB42" i="3"/>
  <c r="BB58" i="3"/>
  <c r="BB75" i="3"/>
  <c r="BB67" i="3"/>
  <c r="AF207" i="1"/>
  <c r="AG10" i="1"/>
  <c r="AG152" i="1" s="1"/>
  <c r="AF100" i="1"/>
  <c r="AF94" i="1"/>
  <c r="AF201" i="1"/>
  <c r="AF152" i="1"/>
  <c r="AF83" i="1"/>
  <c r="AF97" i="1"/>
  <c r="AF89" i="1"/>
  <c r="AF29" i="1"/>
  <c r="AG100" i="1"/>
  <c r="AG86" i="1"/>
  <c r="AG201" i="1"/>
  <c r="AG207" i="1"/>
  <c r="AH10" i="1"/>
  <c r="AH61" i="1" s="1"/>
  <c r="AG32" i="1"/>
  <c r="AG29" i="1"/>
  <c r="AG213" i="1"/>
  <c r="AG83" i="1"/>
  <c r="AG114" i="1"/>
  <c r="AG181" i="1"/>
  <c r="AG89" i="1"/>
  <c r="AG61" i="1"/>
  <c r="BD87" i="3"/>
  <c r="BF10" i="3"/>
  <c r="BF87" i="3" s="1"/>
  <c r="BD26" i="3"/>
  <c r="BH10" i="3"/>
  <c r="BH58" i="3" s="1"/>
  <c r="AH166" i="1"/>
  <c r="AH152" i="1"/>
  <c r="AH32" i="1"/>
  <c r="AH213" i="1"/>
  <c r="AH39" i="1"/>
  <c r="AH181" i="1"/>
  <c r="AH94" i="1"/>
  <c r="AI10" i="1"/>
  <c r="AI114" i="1" s="1"/>
  <c r="AH207" i="1"/>
  <c r="AH29" i="1"/>
  <c r="AH109" i="1"/>
  <c r="AH201" i="1"/>
  <c r="AH97" i="1"/>
  <c r="AH83" i="1"/>
  <c r="AI207" i="1"/>
  <c r="AI152" i="1"/>
  <c r="AJ10" i="1"/>
  <c r="AI201" i="1"/>
  <c r="AI89" i="1"/>
  <c r="AI181" i="1"/>
  <c r="AI213" i="1"/>
  <c r="AI97" i="1"/>
  <c r="AI39" i="1"/>
  <c r="AI94" i="1"/>
  <c r="AI61" i="1"/>
  <c r="AI219" i="1"/>
  <c r="AI166" i="1"/>
  <c r="AI83" i="1"/>
  <c r="AI109" i="1"/>
  <c r="AI32" i="1"/>
  <c r="BJ10" i="3"/>
  <c r="BJ58" i="3"/>
  <c r="BJ75" i="3"/>
  <c r="BJ67" i="3"/>
  <c r="BL10" i="3"/>
  <c r="BJ42" i="3"/>
  <c r="BJ26" i="3"/>
  <c r="BJ87" i="3"/>
  <c r="AJ207" i="1"/>
  <c r="AJ86" i="1"/>
  <c r="AJ32" i="1"/>
  <c r="AJ181" i="1"/>
  <c r="AJ114" i="1"/>
  <c r="AJ39" i="1"/>
  <c r="AJ97" i="1"/>
  <c r="AJ29" i="1"/>
  <c r="AJ83" i="1"/>
  <c r="AJ109" i="1"/>
  <c r="AJ166" i="1"/>
  <c r="AJ100" i="1"/>
  <c r="AJ89" i="1"/>
  <c r="AJ61" i="1"/>
  <c r="AJ94" i="1"/>
  <c r="AJ213" i="1"/>
  <c r="AJ201" i="1"/>
  <c r="AJ219" i="1"/>
  <c r="AJ152" i="1"/>
  <c r="AK10" i="1"/>
  <c r="AK94" i="1" s="1"/>
  <c r="AK213" i="1"/>
  <c r="AK89" i="1"/>
  <c r="AK97" i="1"/>
  <c r="AK86" i="1"/>
  <c r="AK201" i="1"/>
  <c r="AL10" i="1"/>
  <c r="AL86" i="1" s="1"/>
  <c r="BL67" i="3"/>
  <c r="BL58" i="3"/>
  <c r="BL26" i="3"/>
  <c r="BN10" i="3"/>
  <c r="BN58" i="3" s="1"/>
  <c r="BL42" i="3"/>
  <c r="BL75" i="3"/>
  <c r="BL87" i="3"/>
  <c r="BN75" i="3"/>
  <c r="BP10" i="3"/>
  <c r="BP42" i="3" s="1"/>
  <c r="AL213" i="1"/>
  <c r="AL152" i="1"/>
  <c r="AL61" i="1"/>
  <c r="AL100" i="1"/>
  <c r="AL114" i="1"/>
  <c r="AL166" i="1"/>
  <c r="AL109" i="1"/>
  <c r="AL207" i="1"/>
  <c r="AS10" i="1"/>
  <c r="AL39" i="1"/>
  <c r="AL201" i="1"/>
  <c r="BP75" i="3"/>
  <c r="BR10" i="3"/>
  <c r="BR75" i="3" s="1"/>
  <c r="AS114" i="1"/>
  <c r="AS97" i="1"/>
  <c r="AS201" i="1"/>
  <c r="AS86" i="1"/>
  <c r="AS61" i="1"/>
  <c r="AS219" i="1"/>
  <c r="AS39" i="1"/>
  <c r="AS109" i="1"/>
  <c r="AS89" i="1"/>
  <c r="AS100" i="1"/>
  <c r="AS207" i="1"/>
  <c r="AS83" i="1"/>
  <c r="AS152" i="1"/>
  <c r="AT10" i="1"/>
  <c r="AT61" i="1" s="1"/>
  <c r="AS32" i="1"/>
  <c r="AS23" i="1"/>
  <c r="AS213" i="1"/>
  <c r="AS181" i="1"/>
  <c r="AS166" i="1"/>
  <c r="AS94" i="1"/>
  <c r="BT10" i="3"/>
  <c r="BT42" i="3" s="1"/>
  <c r="BR87" i="3"/>
  <c r="BR42" i="3"/>
  <c r="BR26" i="3"/>
  <c r="BR58" i="3"/>
  <c r="AU10" i="1"/>
  <c r="AU100" i="1" s="1"/>
  <c r="AT109" i="1"/>
  <c r="AT83" i="1"/>
  <c r="AT219" i="1"/>
  <c r="AT100" i="1"/>
  <c r="AT89" i="1"/>
  <c r="AT97" i="1"/>
  <c r="AT86" i="1"/>
  <c r="AT94" i="1"/>
  <c r="AT114" i="1"/>
  <c r="AU39" i="1"/>
  <c r="AU23" i="1"/>
  <c r="AU207" i="1"/>
  <c r="AU152" i="1"/>
  <c r="AV10" i="1"/>
  <c r="AV207" i="1" s="1"/>
  <c r="AU213" i="1"/>
  <c r="AU109" i="1"/>
  <c r="AU32" i="1"/>
  <c r="AU97" i="1"/>
  <c r="AU94" i="1"/>
  <c r="AU114" i="1"/>
  <c r="AU89" i="1"/>
  <c r="AU86" i="1"/>
  <c r="AU166" i="1"/>
  <c r="BT87" i="3"/>
  <c r="BT58" i="3"/>
  <c r="BT26" i="3"/>
  <c r="BT75" i="3"/>
  <c r="BT67" i="3"/>
  <c r="BV10" i="3"/>
  <c r="BV26" i="3" s="1"/>
  <c r="AV100" i="1"/>
  <c r="AV61" i="1"/>
  <c r="AV97" i="1"/>
  <c r="AV23" i="1"/>
  <c r="AV181" i="1"/>
  <c r="AV94" i="1"/>
  <c r="AW10" i="1"/>
  <c r="AW83" i="1" s="1"/>
  <c r="AV89" i="1"/>
  <c r="AV213" i="1"/>
  <c r="AV152" i="1"/>
  <c r="AV32" i="1"/>
  <c r="AV39" i="1"/>
  <c r="AV166" i="1"/>
  <c r="BV87" i="3"/>
  <c r="BV75" i="3"/>
  <c r="BV67" i="3"/>
  <c r="BX10" i="3"/>
  <c r="BX75" i="3" s="1"/>
  <c r="BV42" i="3"/>
  <c r="AW109" i="1"/>
  <c r="AW100" i="1"/>
  <c r="AW201" i="1"/>
  <c r="AW97" i="1"/>
  <c r="AW32" i="1"/>
  <c r="AW181" i="1"/>
  <c r="AX10" i="1"/>
  <c r="AX114" i="1" s="1"/>
  <c r="AW61" i="1"/>
  <c r="AW219" i="1"/>
  <c r="AW89" i="1"/>
  <c r="AW166" i="1"/>
  <c r="AW213" i="1"/>
  <c r="AW86" i="1"/>
  <c r="AW152" i="1"/>
  <c r="AW23" i="1"/>
  <c r="BX87" i="3"/>
  <c r="BX67" i="3"/>
  <c r="BX58" i="3"/>
  <c r="BZ10" i="3"/>
  <c r="BZ87" i="3" s="1"/>
  <c r="CB10" i="3"/>
  <c r="AX181" i="1"/>
  <c r="AX201" i="1"/>
  <c r="AX32" i="1"/>
  <c r="AX219" i="1"/>
  <c r="AX152" i="1"/>
  <c r="AX213" i="1"/>
  <c r="AY10" i="1"/>
  <c r="AY89" i="1" s="1"/>
  <c r="AX207" i="1"/>
  <c r="AX23" i="1"/>
  <c r="AX83" i="1"/>
  <c r="AX86" i="1"/>
  <c r="AX61" i="1"/>
  <c r="AX89" i="1"/>
  <c r="AX100" i="1"/>
  <c r="AX97" i="1"/>
  <c r="AX94" i="1"/>
  <c r="AZ10" i="1"/>
  <c r="AZ166" i="1" s="1"/>
  <c r="AY23" i="1"/>
  <c r="CB58" i="3"/>
  <c r="CB87" i="3"/>
  <c r="CB75" i="3"/>
  <c r="CB67" i="3"/>
  <c r="CB42" i="3"/>
  <c r="CD10" i="3"/>
  <c r="CD58" i="3" s="1"/>
  <c r="CB26" i="3"/>
  <c r="AZ86" i="1"/>
  <c r="AZ83" i="1"/>
  <c r="BA10" i="1"/>
  <c r="BA83" i="1" s="1"/>
  <c r="AZ109" i="1"/>
  <c r="AZ61" i="1"/>
  <c r="AZ94" i="1"/>
  <c r="AZ114" i="1"/>
  <c r="CD26" i="3"/>
  <c r="CD87" i="3"/>
  <c r="CD67" i="3"/>
  <c r="CF10" i="3"/>
  <c r="CF67" i="3" s="1"/>
  <c r="CD42" i="3"/>
  <c r="CD75" i="3"/>
  <c r="CF42" i="3"/>
  <c r="CF58" i="3"/>
  <c r="CF26" i="3"/>
  <c r="CF75" i="3"/>
  <c r="CH10" i="3"/>
  <c r="CH58" i="3" s="1"/>
  <c r="BA109" i="1"/>
  <c r="BA61" i="1"/>
  <c r="BA152" i="1"/>
  <c r="BA86" i="1"/>
  <c r="BB10" i="1"/>
  <c r="BB152" i="1" s="1"/>
  <c r="BA181" i="1"/>
  <c r="BA39" i="1"/>
  <c r="BA32" i="1"/>
  <c r="BA97" i="1"/>
  <c r="CJ10" i="3"/>
  <c r="CJ42" i="3" s="1"/>
  <c r="BB201" i="1"/>
  <c r="BB100" i="1"/>
  <c r="BB109" i="1"/>
  <c r="BC10" i="1"/>
  <c r="BC100" i="1" s="1"/>
  <c r="BB166" i="1"/>
  <c r="BB181" i="1"/>
  <c r="BB83" i="1"/>
  <c r="BB219" i="1"/>
  <c r="BB94" i="1"/>
  <c r="BB207" i="1"/>
  <c r="BB39" i="1"/>
  <c r="BC213" i="1"/>
  <c r="BC39" i="1"/>
  <c r="BC94" i="1"/>
  <c r="BC201" i="1"/>
  <c r="BC114" i="1"/>
  <c r="BC32" i="1"/>
  <c r="BC152" i="1"/>
  <c r="BC83" i="1"/>
  <c r="BC97" i="1"/>
  <c r="BC109" i="1"/>
  <c r="BD10" i="1"/>
  <c r="BD207" i="1" s="1"/>
  <c r="BC166" i="1"/>
  <c r="BC89" i="1"/>
  <c r="BC181" i="1"/>
  <c r="BC86" i="1"/>
  <c r="CJ87" i="3"/>
  <c r="CL10" i="3"/>
  <c r="CL67" i="3" s="1"/>
  <c r="CJ58" i="3"/>
  <c r="CJ26" i="3"/>
  <c r="CJ75" i="3"/>
  <c r="BD166" i="1"/>
  <c r="BD83" i="1"/>
  <c r="BD219" i="1"/>
  <c r="BD152" i="1"/>
  <c r="BD97" i="1"/>
  <c r="BD94" i="1"/>
  <c r="BD201" i="1"/>
  <c r="BD32" i="1"/>
  <c r="BD89" i="1"/>
  <c r="BD181" i="1"/>
  <c r="BD61" i="1"/>
  <c r="BD213" i="1"/>
  <c r="BD86" i="1"/>
  <c r="BD100" i="1"/>
  <c r="BD114" i="1"/>
  <c r="BD109" i="1"/>
  <c r="BE10" i="1"/>
  <c r="BE152" i="1" s="1"/>
  <c r="BD23" i="1"/>
  <c r="BD39" i="1"/>
  <c r="CL87" i="3"/>
  <c r="CL26" i="3"/>
  <c r="CN10" i="3"/>
  <c r="CN42" i="3" s="1"/>
  <c r="CL42" i="3"/>
  <c r="CL58" i="3"/>
  <c r="CL75" i="3"/>
  <c r="CN26" i="3"/>
  <c r="CN87" i="3"/>
  <c r="CP10" i="3"/>
  <c r="CP42" i="3" s="1"/>
  <c r="BE23" i="1"/>
  <c r="BE114" i="1"/>
  <c r="BE213" i="1"/>
  <c r="BF10" i="1"/>
  <c r="BF166" i="1" s="1"/>
  <c r="BE61" i="1"/>
  <c r="BE97" i="1"/>
  <c r="BE94" i="1"/>
  <c r="BE166" i="1"/>
  <c r="BE86" i="1"/>
  <c r="BE201" i="1"/>
  <c r="BE39" i="1"/>
  <c r="BE207" i="1"/>
  <c r="BE89" i="1"/>
  <c r="BF114" i="1"/>
  <c r="BF23" i="1"/>
  <c r="BF201" i="1"/>
  <c r="BF213" i="1"/>
  <c r="BF219" i="1"/>
  <c r="BF109" i="1"/>
  <c r="BF86" i="1"/>
  <c r="BF207" i="1"/>
  <c r="BF83" i="1"/>
  <c r="BG10" i="1"/>
  <c r="BG94" i="1" s="1"/>
  <c r="BF61" i="1"/>
  <c r="BF39" i="1"/>
  <c r="BF89" i="1"/>
  <c r="BF181" i="1"/>
  <c r="BF100" i="1"/>
  <c r="BF97" i="1"/>
  <c r="BF152" i="1"/>
  <c r="BF94" i="1"/>
  <c r="CR10" i="3"/>
  <c r="CR87" i="3" s="1"/>
  <c r="CP87" i="3"/>
  <c r="CP75" i="3"/>
  <c r="CP67" i="3"/>
  <c r="CR58" i="3"/>
  <c r="CR26" i="3"/>
  <c r="CT10" i="3"/>
  <c r="CT42" i="3" s="1"/>
  <c r="BG152" i="1"/>
  <c r="BG97" i="1"/>
  <c r="BG207" i="1"/>
  <c r="BG114" i="1"/>
  <c r="BG23" i="1"/>
  <c r="BG201" i="1"/>
  <c r="BG213" i="1"/>
  <c r="BG39" i="1"/>
  <c r="BG166" i="1"/>
  <c r="BG86" i="1"/>
  <c r="BG32" i="1"/>
  <c r="BG181" i="1"/>
  <c r="BH10" i="1"/>
  <c r="BH89" i="1" s="1"/>
  <c r="BG83" i="1"/>
  <c r="BG100" i="1"/>
  <c r="BG61" i="1"/>
  <c r="BG109" i="1"/>
  <c r="CT26" i="3"/>
  <c r="CT87" i="3"/>
  <c r="CT67" i="3"/>
  <c r="CV10" i="3"/>
  <c r="CV75" i="3" s="1"/>
  <c r="BH94" i="1"/>
  <c r="BI10" i="1"/>
  <c r="BI109" i="1" s="1"/>
  <c r="BH181" i="1"/>
  <c r="BH207" i="1"/>
  <c r="BH100" i="1"/>
  <c r="BH109" i="1"/>
  <c r="BH219" i="1"/>
  <c r="BH61" i="1"/>
  <c r="BH83" i="1"/>
  <c r="CV42" i="3"/>
  <c r="CV58" i="3"/>
  <c r="CV26" i="3"/>
  <c r="CV87" i="3"/>
  <c r="CV67" i="3"/>
  <c r="CX10" i="3"/>
  <c r="CX87" i="3" s="1"/>
  <c r="BI219" i="1"/>
  <c r="BJ10" i="1"/>
  <c r="BJ94" i="1" s="1"/>
  <c r="BI32" i="1"/>
  <c r="CZ10" i="3"/>
  <c r="CX26" i="3"/>
  <c r="BJ109" i="1"/>
  <c r="BJ89" i="1"/>
  <c r="BK10" i="1"/>
  <c r="BJ219" i="1"/>
  <c r="BJ152" i="1"/>
  <c r="BJ86" i="1"/>
  <c r="BJ97" i="1"/>
  <c r="BJ166" i="1"/>
  <c r="BJ201" i="1"/>
  <c r="BJ83" i="1"/>
  <c r="BJ32" i="1"/>
  <c r="BJ23" i="1"/>
  <c r="BJ213" i="1"/>
  <c r="BJ61" i="1"/>
  <c r="BJ181" i="1"/>
  <c r="BJ100" i="1"/>
  <c r="BJ39" i="1"/>
  <c r="DB10" i="3"/>
  <c r="DB67" i="3" s="1"/>
  <c r="CZ42" i="3"/>
  <c r="CZ26" i="3"/>
  <c r="CZ87" i="3"/>
  <c r="CZ75" i="3"/>
  <c r="CZ67" i="3"/>
  <c r="CZ58" i="3"/>
  <c r="BL10" i="1"/>
  <c r="BL201" i="1"/>
  <c r="BL100" i="1"/>
  <c r="BL207" i="1"/>
  <c r="BL32" i="1"/>
  <c r="BL94" i="1"/>
  <c r="BL219" i="1"/>
  <c r="BL89" i="1"/>
  <c r="BL83" i="1"/>
  <c r="BM10" i="1"/>
  <c r="BM86" i="1" s="1"/>
  <c r="BL166" i="1"/>
  <c r="BL86" i="1"/>
  <c r="BL152" i="1"/>
  <c r="BL39" i="1"/>
  <c r="BL213" i="1"/>
  <c r="BL97" i="1"/>
  <c r="BL181" i="1"/>
  <c r="BL114" i="1"/>
  <c r="BL23" i="1"/>
  <c r="BL61" i="1"/>
  <c r="BL109" i="1"/>
  <c r="DB87" i="3"/>
  <c r="DD10" i="3"/>
  <c r="DD26" i="3" s="1"/>
  <c r="DD75" i="3"/>
  <c r="DD67" i="3"/>
  <c r="DD87" i="3"/>
  <c r="DF10" i="3"/>
  <c r="DF58" i="3" s="1"/>
  <c r="DD42" i="3"/>
  <c r="DD58" i="3"/>
  <c r="BM207" i="1"/>
  <c r="BN10" i="1"/>
  <c r="BN94" i="1" s="1"/>
  <c r="BM109" i="1"/>
  <c r="BM83" i="1"/>
  <c r="BM219" i="1"/>
  <c r="BM61" i="1"/>
  <c r="BM97" i="1"/>
  <c r="BM94" i="1"/>
  <c r="BM181" i="1"/>
  <c r="BM39" i="1"/>
  <c r="BM201" i="1"/>
  <c r="BM152" i="1"/>
  <c r="BM213" i="1"/>
  <c r="BM114" i="1"/>
  <c r="BM89" i="1"/>
  <c r="BM32" i="1"/>
  <c r="BM100" i="1"/>
  <c r="DF26" i="3"/>
  <c r="DF87" i="3"/>
  <c r="DF75" i="3"/>
  <c r="DH10" i="3"/>
  <c r="DH26" i="3" s="1"/>
  <c r="DF42" i="3"/>
  <c r="DF67" i="3"/>
  <c r="BN181" i="1"/>
  <c r="BO10" i="1"/>
  <c r="BO94" i="1" s="1"/>
  <c r="BN86" i="1"/>
  <c r="BN114" i="1"/>
  <c r="BN219" i="1"/>
  <c r="BN23" i="1"/>
  <c r="BO109" i="1"/>
  <c r="BO152" i="1"/>
  <c r="BO207" i="1"/>
  <c r="BO100" i="1"/>
  <c r="BO89" i="1"/>
  <c r="BP10" i="1"/>
  <c r="BP61" i="1" s="1"/>
  <c r="BO23" i="1"/>
  <c r="BO86" i="1"/>
  <c r="BO39" i="1"/>
  <c r="BO166" i="1"/>
  <c r="DH67" i="3"/>
  <c r="DH42" i="3"/>
  <c r="DJ10" i="3"/>
  <c r="DJ87" i="3" s="1"/>
  <c r="DH75" i="3"/>
  <c r="BP166" i="1"/>
  <c r="BP97" i="1"/>
  <c r="BQ10" i="1"/>
  <c r="BQ181" i="1" s="1"/>
  <c r="BP100" i="1"/>
  <c r="BP109" i="1"/>
  <c r="BP201" i="1"/>
  <c r="DJ67" i="3"/>
  <c r="DL10" i="3"/>
  <c r="DL58" i="3" s="1"/>
  <c r="DJ75" i="3"/>
  <c r="DJ42" i="3"/>
  <c r="DJ58" i="3"/>
  <c r="DL67" i="3"/>
  <c r="DN10" i="3"/>
  <c r="DL75" i="3"/>
  <c r="DL42" i="3"/>
  <c r="BQ97" i="1"/>
  <c r="BQ61" i="1"/>
  <c r="BR10" i="1"/>
  <c r="BR86" i="1" s="1"/>
  <c r="BQ166" i="1"/>
  <c r="BQ94" i="1"/>
  <c r="DP10" i="3"/>
  <c r="DP58" i="3" s="1"/>
  <c r="DN58" i="3"/>
  <c r="DN26" i="3"/>
  <c r="DN75" i="3"/>
  <c r="DN67" i="3"/>
  <c r="DN87" i="3"/>
  <c r="DN42" i="3"/>
  <c r="BR219" i="1"/>
  <c r="BR89" i="1"/>
  <c r="BR207" i="1"/>
  <c r="BR100" i="1"/>
  <c r="BR39" i="1"/>
  <c r="BR61" i="1"/>
  <c r="BR83" i="1"/>
  <c r="BR213" i="1"/>
  <c r="BR23" i="1"/>
  <c r="BR152" i="1"/>
  <c r="BS10" i="1"/>
  <c r="BR109" i="1"/>
  <c r="DP42" i="3"/>
  <c r="DP26" i="3"/>
  <c r="DP87" i="3"/>
  <c r="DP75" i="3"/>
  <c r="BS109" i="1" l="1"/>
  <c r="BS166" i="1"/>
  <c r="BS61" i="1"/>
  <c r="BS114" i="1"/>
  <c r="BS89" i="1"/>
  <c r="BS100" i="1"/>
  <c r="BS32" i="1"/>
  <c r="BS86" i="1"/>
  <c r="BS213" i="1"/>
  <c r="BS23" i="1"/>
  <c r="BS39" i="1"/>
  <c r="BS97" i="1"/>
  <c r="BS83" i="1"/>
  <c r="BS207" i="1"/>
  <c r="BS152" i="1"/>
  <c r="BS201" i="1"/>
  <c r="BS219" i="1"/>
  <c r="BS181" i="1"/>
  <c r="BS94" i="1"/>
  <c r="BK97" i="1"/>
  <c r="BK32" i="1"/>
  <c r="BK166" i="1"/>
  <c r="BK152" i="1"/>
  <c r="BK86" i="1"/>
  <c r="BK181" i="1"/>
  <c r="BK207" i="1"/>
  <c r="BK109" i="1"/>
  <c r="BK61" i="1"/>
  <c r="BK213" i="1"/>
  <c r="BK114" i="1"/>
  <c r="BK83" i="1"/>
  <c r="BK219" i="1"/>
  <c r="BK23" i="1"/>
  <c r="BK201" i="1"/>
  <c r="BK39" i="1"/>
  <c r="BK89" i="1"/>
  <c r="BK100" i="1"/>
  <c r="BK94" i="1"/>
  <c r="BR166" i="1"/>
  <c r="BR181" i="1"/>
  <c r="BQ100" i="1"/>
  <c r="BQ219" i="1"/>
  <c r="DJ26" i="3"/>
  <c r="BP219" i="1"/>
  <c r="BP181" i="1"/>
  <c r="DH58" i="3"/>
  <c r="BO97" i="1"/>
  <c r="BO201" i="1"/>
  <c r="BO181" i="1"/>
  <c r="BN83" i="1"/>
  <c r="BN166" i="1"/>
  <c r="BM166" i="1"/>
  <c r="BM23" i="1"/>
  <c r="BJ114" i="1"/>
  <c r="BJ207" i="1"/>
  <c r="BI166" i="1"/>
  <c r="BI94" i="1"/>
  <c r="BH152" i="1"/>
  <c r="BH114" i="1"/>
  <c r="BH166" i="1"/>
  <c r="BG89" i="1"/>
  <c r="BG219" i="1"/>
  <c r="CR42" i="3"/>
  <c r="CP26" i="3"/>
  <c r="BF32" i="1"/>
  <c r="BE109" i="1"/>
  <c r="BE219" i="1"/>
  <c r="BE83" i="1"/>
  <c r="CN58" i="3"/>
  <c r="BC207" i="1"/>
  <c r="BC219" i="1"/>
  <c r="BB213" i="1"/>
  <c r="BB61" i="1"/>
  <c r="BB32" i="1"/>
  <c r="BA114" i="1"/>
  <c r="BA89" i="1"/>
  <c r="AZ181" i="1"/>
  <c r="AZ89" i="1"/>
  <c r="AY207" i="1"/>
  <c r="AY94" i="1"/>
  <c r="AY152" i="1"/>
  <c r="BX42" i="3"/>
  <c r="AK109" i="1"/>
  <c r="AK219" i="1"/>
  <c r="BH75" i="3"/>
  <c r="BF58" i="3"/>
  <c r="AX75" i="3"/>
  <c r="AV42" i="3"/>
  <c r="AC207" i="1"/>
  <c r="AC152" i="1"/>
  <c r="AB213" i="1"/>
  <c r="AB114" i="1"/>
  <c r="AB39" i="1"/>
  <c r="AA100" i="1"/>
  <c r="AA94" i="1"/>
  <c r="BG29" i="2"/>
  <c r="X32" i="1"/>
  <c r="X181" i="1"/>
  <c r="X83" i="1"/>
  <c r="AL26" i="3"/>
  <c r="W94" i="1"/>
  <c r="W29" i="1"/>
  <c r="W114" i="1"/>
  <c r="BD25" i="2"/>
  <c r="AB75" i="3"/>
  <c r="R109" i="1"/>
  <c r="R213" i="1"/>
  <c r="Z26" i="3"/>
  <c r="AY29" i="2"/>
  <c r="N94" i="1"/>
  <c r="N97" i="1"/>
  <c r="N213" i="1"/>
  <c r="AV25" i="2"/>
  <c r="L58" i="3"/>
  <c r="E89" i="1"/>
  <c r="BE181" i="1"/>
  <c r="CJ67" i="3"/>
  <c r="BC23" i="1"/>
  <c r="BB114" i="1"/>
  <c r="BB86" i="1"/>
  <c r="BB97" i="1"/>
  <c r="CH67" i="3"/>
  <c r="BA201" i="1"/>
  <c r="BA219" i="1"/>
  <c r="CF87" i="3"/>
  <c r="AZ100" i="1"/>
  <c r="AZ207" i="1"/>
  <c r="AY109" i="1"/>
  <c r="AY97" i="1"/>
  <c r="AY166" i="1"/>
  <c r="AX109" i="1"/>
  <c r="AX39" i="1"/>
  <c r="BZ58" i="3"/>
  <c r="BX26" i="3"/>
  <c r="AW207" i="1"/>
  <c r="AW94" i="1"/>
  <c r="BV58" i="3"/>
  <c r="AV86" i="1"/>
  <c r="AV114" i="1"/>
  <c r="AV109" i="1"/>
  <c r="AT207" i="1"/>
  <c r="AT201" i="1"/>
  <c r="BP87" i="3"/>
  <c r="AL97" i="1"/>
  <c r="AL94" i="1"/>
  <c r="BN67" i="3"/>
  <c r="AK100" i="1"/>
  <c r="AK32" i="1"/>
  <c r="AK166" i="1"/>
  <c r="AH100" i="1"/>
  <c r="BF42" i="3"/>
  <c r="BD58" i="3"/>
  <c r="AG219" i="1"/>
  <c r="AG39" i="1"/>
  <c r="AF32" i="1"/>
  <c r="AF86" i="1"/>
  <c r="AF61" i="1"/>
  <c r="AX87" i="3"/>
  <c r="AD32" i="1"/>
  <c r="AD89" i="1"/>
  <c r="AV75" i="3"/>
  <c r="AC61" i="1"/>
  <c r="AC29" i="1"/>
  <c r="AC86" i="1"/>
  <c r="AB201" i="1"/>
  <c r="AB83" i="1"/>
  <c r="AB152" i="1"/>
  <c r="AA152" i="1"/>
  <c r="AA39" i="1"/>
  <c r="AN67" i="3"/>
  <c r="X213" i="1"/>
  <c r="X166" i="1"/>
  <c r="X109" i="1"/>
  <c r="AL58" i="3"/>
  <c r="W219" i="1"/>
  <c r="W166" i="1"/>
  <c r="AJ58" i="3"/>
  <c r="V219" i="1"/>
  <c r="V213" i="1"/>
  <c r="AF42" i="3"/>
  <c r="AB26" i="3"/>
  <c r="R181" i="1"/>
  <c r="R32" i="1"/>
  <c r="Z58" i="3"/>
  <c r="X58" i="3"/>
  <c r="P152" i="1"/>
  <c r="P207" i="1"/>
  <c r="O166" i="1"/>
  <c r="O29" i="1"/>
  <c r="O213" i="1"/>
  <c r="N114" i="1"/>
  <c r="N29" i="1"/>
  <c r="P26" i="3"/>
  <c r="L42" i="3"/>
  <c r="J29" i="1"/>
  <c r="J219" i="1"/>
  <c r="I181" i="1"/>
  <c r="G201" i="1"/>
  <c r="AV83" i="1"/>
  <c r="AV201" i="1"/>
  <c r="AU181" i="1"/>
  <c r="AU83" i="1"/>
  <c r="AT23" i="1"/>
  <c r="AT32" i="1"/>
  <c r="AT166" i="1"/>
  <c r="BP67" i="3"/>
  <c r="AL32" i="1"/>
  <c r="BN42" i="3"/>
  <c r="AK181" i="1"/>
  <c r="AK114" i="1"/>
  <c r="AK207" i="1"/>
  <c r="BH87" i="3"/>
  <c r="AI86" i="1"/>
  <c r="AI29" i="1"/>
  <c r="AH89" i="1"/>
  <c r="AH86" i="1"/>
  <c r="AH219" i="1"/>
  <c r="BF67" i="3"/>
  <c r="BD42" i="3"/>
  <c r="AG94" i="1"/>
  <c r="AG97" i="1"/>
  <c r="AF109" i="1"/>
  <c r="AF114" i="1"/>
  <c r="AF181" i="1"/>
  <c r="AE29" i="1"/>
  <c r="AE61" i="1"/>
  <c r="AE152" i="1"/>
  <c r="AX42" i="3"/>
  <c r="AD207" i="1"/>
  <c r="AD201" i="1"/>
  <c r="AV87" i="3"/>
  <c r="AC97" i="1"/>
  <c r="AC94" i="1"/>
  <c r="AC109" i="1"/>
  <c r="AB89" i="1"/>
  <c r="AB181" i="1"/>
  <c r="AA181" i="1"/>
  <c r="AA201" i="1"/>
  <c r="Z109" i="1"/>
  <c r="Z29" i="1"/>
  <c r="AP26" i="3"/>
  <c r="Y86" i="1"/>
  <c r="Y39" i="1"/>
  <c r="Y201" i="1"/>
  <c r="AN87" i="3"/>
  <c r="X207" i="1"/>
  <c r="X29" i="1"/>
  <c r="X114" i="1"/>
  <c r="W152" i="1"/>
  <c r="W207" i="1"/>
  <c r="AJ67" i="3"/>
  <c r="V89" i="1"/>
  <c r="V97" i="1"/>
  <c r="V201" i="1"/>
  <c r="AF67" i="3"/>
  <c r="U201" i="1"/>
  <c r="U219" i="1"/>
  <c r="AB58" i="3"/>
  <c r="R152" i="1"/>
  <c r="Z75" i="3"/>
  <c r="X42" i="3"/>
  <c r="P166" i="1"/>
  <c r="P86" i="1"/>
  <c r="P97" i="1"/>
  <c r="P100" i="1" s="1"/>
  <c r="O201" i="1"/>
  <c r="O83" i="1"/>
  <c r="N100" i="1"/>
  <c r="N207" i="1"/>
  <c r="L87" i="3"/>
  <c r="J61" i="1"/>
  <c r="I29" i="1"/>
  <c r="I94" i="1"/>
  <c r="H97" i="1"/>
  <c r="CH26" i="3"/>
  <c r="DB42" i="3"/>
  <c r="CX58" i="3"/>
  <c r="BQ109" i="1"/>
  <c r="BP114" i="1"/>
  <c r="BP83" i="1"/>
  <c r="BN32" i="1"/>
  <c r="DB75" i="3"/>
  <c r="CX67" i="3"/>
  <c r="BI152" i="1"/>
  <c r="BH86" i="1"/>
  <c r="BH23" i="1"/>
  <c r="CR67" i="3"/>
  <c r="DP67" i="3"/>
  <c r="BP89" i="1"/>
  <c r="BP152" i="1"/>
  <c r="BO32" i="1"/>
  <c r="DB26" i="3"/>
  <c r="BI97" i="1"/>
  <c r="BH213" i="1"/>
  <c r="AY32" i="1"/>
  <c r="AY201" i="1"/>
  <c r="BR201" i="1"/>
  <c r="BR97" i="1"/>
  <c r="BQ207" i="1"/>
  <c r="BQ114" i="1"/>
  <c r="BQ152" i="1"/>
  <c r="DL26" i="3"/>
  <c r="BP23" i="1"/>
  <c r="BP39" i="1"/>
  <c r="DH87" i="3"/>
  <c r="BO114" i="1"/>
  <c r="BO61" i="1"/>
  <c r="BN100" i="1"/>
  <c r="BN207" i="1"/>
  <c r="BN201" i="1"/>
  <c r="DB58" i="3"/>
  <c r="CX75" i="3"/>
  <c r="BI114" i="1"/>
  <c r="BI86" i="1"/>
  <c r="BI100" i="1"/>
  <c r="BH32" i="1"/>
  <c r="BH39" i="1"/>
  <c r="CT75" i="3"/>
  <c r="CP58" i="3"/>
  <c r="BE32" i="1"/>
  <c r="BE100" i="1"/>
  <c r="CN67" i="3"/>
  <c r="CH42" i="3"/>
  <c r="BA23" i="1"/>
  <c r="BA207" i="1"/>
  <c r="BA94" i="1"/>
  <c r="AZ219" i="1"/>
  <c r="AZ32" i="1"/>
  <c r="AY181" i="1"/>
  <c r="AY83" i="1"/>
  <c r="BZ26" i="3"/>
  <c r="BH26" i="3"/>
  <c r="BF26" i="3"/>
  <c r="AB97" i="1"/>
  <c r="X94" i="1"/>
  <c r="X97" i="1"/>
  <c r="W201" i="1"/>
  <c r="W86" i="1"/>
  <c r="AB42" i="3"/>
  <c r="X75" i="3"/>
  <c r="L26" i="3"/>
  <c r="G219" i="1"/>
  <c r="BI83" i="1"/>
  <c r="BI61" i="1"/>
  <c r="BQ23" i="1"/>
  <c r="BI201" i="1"/>
  <c r="CT58" i="3"/>
  <c r="BR94" i="1"/>
  <c r="BR114" i="1"/>
  <c r="BQ39" i="1"/>
  <c r="BQ89" i="1"/>
  <c r="DL87" i="3"/>
  <c r="BO213" i="1"/>
  <c r="BO83" i="1"/>
  <c r="BN39" i="1"/>
  <c r="BN89" i="1"/>
  <c r="BI39" i="1"/>
  <c r="BI207" i="1"/>
  <c r="BH201" i="1"/>
  <c r="CR75" i="3"/>
  <c r="CN75" i="3"/>
  <c r="AZ152" i="1"/>
  <c r="AY114" i="1"/>
  <c r="BZ75" i="3"/>
  <c r="BR32" i="1"/>
  <c r="BQ86" i="1"/>
  <c r="BQ32" i="1"/>
  <c r="BQ83" i="1"/>
  <c r="BP213" i="1"/>
  <c r="BP94" i="1"/>
  <c r="BP207" i="1"/>
  <c r="BO219" i="1"/>
  <c r="BN109" i="1"/>
  <c r="BN152" i="1"/>
  <c r="BN61" i="1"/>
  <c r="CX42" i="3"/>
  <c r="BI181" i="1"/>
  <c r="BI23" i="1"/>
  <c r="BH97" i="1"/>
  <c r="CH75" i="3"/>
  <c r="BA213" i="1"/>
  <c r="BA100" i="1"/>
  <c r="AZ23" i="1"/>
  <c r="AZ39" i="1"/>
  <c r="AZ213" i="1"/>
  <c r="AY86" i="1"/>
  <c r="AY219" i="1"/>
  <c r="BZ42" i="3"/>
  <c r="BP58" i="3"/>
  <c r="BN26" i="3"/>
  <c r="AK39" i="1"/>
  <c r="BH67" i="3"/>
  <c r="AB219" i="1"/>
  <c r="AB94" i="1"/>
  <c r="AA114" i="1"/>
  <c r="X61" i="1"/>
  <c r="X219" i="1"/>
  <c r="W89" i="1"/>
  <c r="W97" i="1"/>
  <c r="N201" i="1"/>
  <c r="N83" i="1"/>
  <c r="F26" i="3"/>
  <c r="AY100" i="1"/>
  <c r="BQ213" i="1"/>
  <c r="BQ201" i="1"/>
  <c r="BP32" i="1"/>
  <c r="BP86" i="1"/>
  <c r="BN213" i="1"/>
  <c r="BN97" i="1"/>
  <c r="BI213" i="1"/>
  <c r="BI89" i="1"/>
  <c r="CH87" i="3"/>
  <c r="AY213" i="1"/>
  <c r="BZ67" i="3"/>
  <c r="AU219" i="1"/>
  <c r="AU61" i="1"/>
  <c r="AU201" i="1"/>
  <c r="AT39" i="1"/>
  <c r="AT213" i="1"/>
  <c r="BR67" i="3"/>
  <c r="BP26" i="3"/>
  <c r="AL219" i="1"/>
  <c r="AL83" i="1"/>
  <c r="AL89" i="1"/>
  <c r="BN87" i="3"/>
  <c r="AK152" i="1"/>
  <c r="AK29" i="1"/>
  <c r="BH42" i="3"/>
  <c r="AI100" i="1"/>
  <c r="AH114" i="1"/>
  <c r="BF75" i="3"/>
  <c r="BD67" i="3"/>
  <c r="AG109" i="1"/>
  <c r="AG166" i="1"/>
  <c r="AF213" i="1"/>
  <c r="AF166" i="1"/>
  <c r="AE109" i="1"/>
  <c r="AD100" i="1"/>
  <c r="AD61" i="1"/>
  <c r="AD39" i="1"/>
  <c r="AC100" i="1"/>
  <c r="AC213" i="1"/>
  <c r="AB109" i="1"/>
  <c r="AB61" i="1"/>
  <c r="AB32" i="1"/>
  <c r="AA97" i="1"/>
  <c r="AA207" i="1"/>
  <c r="AA86" i="1"/>
  <c r="Z207" i="1"/>
  <c r="Z166" i="1"/>
  <c r="Y114" i="1"/>
  <c r="AN58" i="3"/>
  <c r="X152" i="1"/>
  <c r="X100" i="1"/>
  <c r="AL67" i="3"/>
  <c r="W39" i="1"/>
  <c r="W32" i="1"/>
  <c r="W100" i="1"/>
  <c r="AJ87" i="3"/>
  <c r="V109" i="1"/>
  <c r="V114" i="1"/>
  <c r="R97" i="1"/>
  <c r="R29" i="1"/>
  <c r="R219" i="1"/>
  <c r="X87" i="3"/>
  <c r="P181" i="1"/>
  <c r="P32" i="1"/>
  <c r="O114" i="1"/>
  <c r="O86" i="1"/>
  <c r="N86" i="1"/>
  <c r="N109" i="1"/>
  <c r="N181" i="1"/>
  <c r="J213" i="1"/>
  <c r="J83" i="1"/>
  <c r="J114" i="1"/>
  <c r="I39" i="1"/>
  <c r="I201" i="1"/>
  <c r="I114" i="1"/>
  <c r="H152" i="1"/>
  <c r="F42" i="3"/>
  <c r="BC61" i="1"/>
  <c r="BB23" i="1"/>
  <c r="BB89" i="1"/>
  <c r="BA166" i="1"/>
  <c r="AZ97" i="1"/>
  <c r="AZ201" i="1"/>
  <c r="AY39" i="1"/>
  <c r="AY61" i="1"/>
  <c r="AX166" i="1"/>
  <c r="AW39" i="1"/>
  <c r="AW114" i="1"/>
  <c r="AV219" i="1"/>
  <c r="AT181" i="1"/>
  <c r="AT152" i="1"/>
  <c r="AL29" i="1"/>
  <c r="AL181" i="1"/>
  <c r="AK83" i="1"/>
  <c r="AK61" i="1"/>
  <c r="AF219" i="1"/>
  <c r="AD94" i="1"/>
  <c r="AC201" i="1"/>
  <c r="AC114" i="1"/>
  <c r="AB86" i="1"/>
  <c r="AB29" i="1"/>
  <c r="AA32" i="1"/>
  <c r="AA61" i="1"/>
  <c r="X201" i="1"/>
  <c r="W61" i="1"/>
  <c r="W181" i="1"/>
  <c r="V181" i="1"/>
  <c r="R89" i="1"/>
  <c r="P39" i="1"/>
  <c r="N32" i="1"/>
  <c r="J94" i="1"/>
  <c r="J207" i="1"/>
</calcChain>
</file>

<file path=xl/sharedStrings.xml><?xml version="1.0" encoding="utf-8"?>
<sst xmlns="http://schemas.openxmlformats.org/spreadsheetml/2006/main" count="1524" uniqueCount="299">
  <si>
    <t>Hospital Centro-Norte Goiano - HCN</t>
  </si>
  <si>
    <t>PRODUÇÃO ASSISTENCIAL:</t>
  </si>
  <si>
    <t>Contrato de Gestão 080/2021 - 1º TA</t>
  </si>
  <si>
    <t>Contrato de Gestão 080/2021 - 2º TA</t>
  </si>
  <si>
    <t>01 - Internações Hospitalares</t>
  </si>
  <si>
    <t>Meta</t>
  </si>
  <si>
    <t>Meta Parcial</t>
  </si>
  <si>
    <t>1-10-out-24</t>
  </si>
  <si>
    <t>11-31-out-24</t>
  </si>
  <si>
    <t>Saídas Clínicas / Clínica Médica</t>
  </si>
  <si>
    <t>Saídas Oncológicas</t>
  </si>
  <si>
    <t>Saídas Clínicas / Clínica Médica Pediátrica</t>
  </si>
  <si>
    <t>Saídas Cirúrgicas / Clínica Ortopedia</t>
  </si>
  <si>
    <t>Saídas Cirúrgicas / Clínica Cirúrgica</t>
  </si>
  <si>
    <t>Saídas Cirúrgicas / Programada</t>
  </si>
  <si>
    <t>Saídas Cirúrgicas / Oncológica</t>
  </si>
  <si>
    <t>Saídas Cirúrgicas / Especialidades</t>
  </si>
  <si>
    <t>Obstétrica</t>
  </si>
  <si>
    <t>Saúde Mental</t>
  </si>
  <si>
    <t>Total</t>
  </si>
  <si>
    <t>02 - Cirurgias Eletivas</t>
  </si>
  <si>
    <t>Cirurgia eletiva hospitalar de alto giro</t>
  </si>
  <si>
    <t>Cirurgia eletiva hospitalar de alto custo com ou sem uso de OPME</t>
  </si>
  <si>
    <t>Cirurgia eletiva hospitalar de média ou alta complexidade (sem alto custo)</t>
  </si>
  <si>
    <t>02 - Cirurgias Ambulatoriais</t>
  </si>
  <si>
    <t>Cirurgia Ambulatorial</t>
  </si>
  <si>
    <t>03 - Atendimentos Ambulatoriais</t>
  </si>
  <si>
    <t>Consulta médica na atenção especializada</t>
  </si>
  <si>
    <t>Consulta multiprofissional na atenção especializada</t>
  </si>
  <si>
    <t>Consulta médicas oncológicas</t>
  </si>
  <si>
    <t>Procedimentos Ambulatoriais</t>
  </si>
  <si>
    <t>04 - SADT Externo Realizado</t>
  </si>
  <si>
    <t>Análises Clínicas</t>
  </si>
  <si>
    <t>Broncoscopia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</si>
  <si>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</si>
  <si>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</si>
  <si>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</si>
  <si>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</si>
  <si>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</si>
  <si>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</si>
  <si>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</si>
  <si>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</si>
  <si>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</si>
  <si>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</si>
  <si>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</si>
  <si>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</si>
  <si>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</si>
  <si>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</si>
  <si>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</si>
  <si>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</si>
  <si>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Ultrassonografia/Doppler</t>
  </si>
  <si>
    <t>TOTAL</t>
  </si>
  <si>
    <t>05 - SADT Externo Ofertado</t>
  </si>
  <si>
    <t>Ultrassonografia / Doppler</t>
  </si>
  <si>
    <t>06 - Hospital Dia</t>
  </si>
  <si>
    <t>Atendimentos</t>
  </si>
  <si>
    <t>07 - Serviço de Quimioterapia</t>
  </si>
  <si>
    <t>Sessões de Quimioterapia</t>
  </si>
  <si>
    <t>08 -  Atendimento de Urgência e Emergência</t>
  </si>
  <si>
    <t>Estimativa</t>
  </si>
  <si>
    <t>Atend. Geral</t>
  </si>
  <si>
    <t>Atend. Covid</t>
  </si>
  <si>
    <t>09 - Saídas Cirúrgicas Resultantes de Internação Hospitalar</t>
  </si>
  <si>
    <t>Saídas Cirúrgicas Resultantes de Internação Hospitalar</t>
  </si>
  <si>
    <t>10 - SADT Interno</t>
  </si>
  <si>
    <t>Total de SADT Interno</t>
  </si>
  <si>
    <t>11 - Acolhimento, Avaliação e Classificação de Risco</t>
  </si>
  <si>
    <t>06 -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</si>
  <si>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</si>
  <si>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</si>
  <si>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</si>
  <si>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</si>
  <si>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</si>
  <si>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</si>
  <si>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</si>
  <si>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</si>
  <si>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</si>
  <si>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</si>
  <si>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</si>
  <si>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</si>
  <si>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12 - Procedência das internações </t>
  </si>
  <si>
    <t xml:space="preserve">07 - Procedência das internações </t>
  </si>
  <si>
    <t>Regulada</t>
  </si>
  <si>
    <t>Espontânea</t>
  </si>
  <si>
    <t>13 - Consulta médica por especialidades</t>
  </si>
  <si>
    <t>08 - 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</si>
  <si>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</si>
  <si>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</si>
  <si>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</si>
  <si>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</si>
  <si>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</si>
  <si>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</si>
  <si>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</si>
  <si>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</si>
  <si>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</si>
  <si>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</si>
  <si>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</si>
  <si>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</si>
  <si>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</si>
  <si>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</si>
  <si>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</si>
  <si>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</si>
  <si>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</si>
  <si>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</si>
  <si>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</si>
  <si>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</si>
  <si>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</si>
  <si>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</si>
  <si>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</si>
  <si>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</si>
  <si>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</si>
  <si>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</si>
  <si>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</si>
  <si>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</si>
  <si>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</si>
  <si>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</si>
  <si>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</si>
  <si>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</si>
  <si>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</si>
  <si>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</si>
  <si>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</si>
  <si>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Cirurgia Toracica</t>
  </si>
  <si>
    <t>14 - Consulta Não médica por especialidades</t>
  </si>
  <si>
    <t>09 - 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</si>
  <si>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</si>
  <si>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</si>
  <si>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</si>
  <si>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</si>
  <si>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</si>
  <si>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</si>
  <si>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</si>
  <si>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</si>
  <si>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</si>
  <si>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</si>
  <si>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</si>
  <si>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15 - Especialidades iniciais na porta de entrada</t>
  </si>
  <si>
    <t>10 - 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</si>
  <si>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</si>
  <si>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</si>
  <si>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</si>
  <si>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</si>
  <si>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</si>
  <si>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</si>
  <si>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16 - Cirurgias Eletivas por Especialidade</t>
  </si>
  <si>
    <t>11 - Cirurgias Eletivas por Especialidade</t>
  </si>
  <si>
    <t>Dermatologia Oncológica</t>
  </si>
  <si>
    <t>Ortopedia</t>
  </si>
  <si>
    <t>Proctologia</t>
  </si>
  <si>
    <t>17 - Saídas da UTI - ADULTO</t>
  </si>
  <si>
    <t>12 - Saídas da UTI - ADULTO</t>
  </si>
  <si>
    <t>Óbito</t>
  </si>
  <si>
    <t>Transferência Externa</t>
  </si>
  <si>
    <t>Transferência Interna</t>
  </si>
  <si>
    <t>18 - Saídas da UTI - ADULTO COVID</t>
  </si>
  <si>
    <t>13 - Saídas da UTI - ADULTO COVID</t>
  </si>
  <si>
    <t>19 - Saídas da UTI - PEDIATRICA (Ped + Neo)</t>
  </si>
  <si>
    <t>14 - Saídas da UTI - PEDIATRICA (Ped + Neo)</t>
  </si>
  <si>
    <t>20 - Saídas da UTI - PEDIATRICA (Ped + Neo) COVID</t>
  </si>
  <si>
    <t>15 - 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</si>
  <si>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</si>
  <si>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</si>
  <si>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</si>
  <si>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</si>
  <si>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</si>
  <si>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≥ 90%</t>
  </si>
  <si>
    <t>Total de Pacientes-dia</t>
  </si>
  <si>
    <t>Total de leitos operacionais-dia do período</t>
  </si>
  <si>
    <t>2. Média de Permanência Hospitalar (dias)</t>
  </si>
  <si>
    <t>≤ 6 (Dias)</t>
  </si>
  <si>
    <t>≤ 6</t>
  </si>
  <si>
    <t>Total de saídas no período</t>
  </si>
  <si>
    <t>3. Índice de Intervalo de Substituição (horas)</t>
  </si>
  <si>
    <t>≤ 26</t>
  </si>
  <si>
    <t>≤ 24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</si>
  <si>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</si>
  <si>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</si>
  <si>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</si>
  <si>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</si>
  <si>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</si>
  <si>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</si>
  <si>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</si>
  <si>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</si>
  <si>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</si>
  <si>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</si>
  <si>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</si>
  <si>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</si>
  <si>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≤ 7%</t>
  </si>
  <si>
    <t>Total de procedimentos rejeitados no SIH</t>
  </si>
  <si>
    <t>Total de procedimentos apresentados no SIH</t>
  </si>
  <si>
    <t>7. Percentual de cirurgias eletivas realizadas com TMAT (Tempo máximo aceitável para tratamento) expirado para o primeiro ano</t>
  </si>
  <si>
    <t>≤ 25%</t>
  </si>
  <si>
    <t>Nº de cirurgias eletivas realizadas com TMAT expirado 1º ano</t>
  </si>
  <si>
    <t>Nº de cirurgias eletivas em lista de espera e encaminhado para a unidade</t>
  </si>
  <si>
    <t>8. Percentual de cirurgias eletivas realizadas com TMAT (Tempo máximo aceitável para tratamento) expirado para o segundo ano</t>
  </si>
  <si>
    <t>Nº de cirurgias eletivas realizadas com TMAT expirado 2º ano</t>
  </si>
  <si>
    <t>9. Percentual de Suspensão de Cirurgias Programadas por condições operacionais - (causas relacionadas à organização da Unidade)</t>
  </si>
  <si>
    <t>≤ 5%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</si>
  <si>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</si>
  <si>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</si>
  <si>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</si>
  <si>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Nº de cirurgias programadas suspensas (causas relacionadas ao paciente)</t>
  </si>
  <si>
    <t>10.Percentual de partos cesáreos</t>
  </si>
  <si>
    <t>≤ 15%</t>
  </si>
  <si>
    <t>Nº de cesáreas realizadas</t>
  </si>
  <si>
    <t>Total de partos realizados</t>
  </si>
  <si>
    <t>11.Percentual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</si>
  <si>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</si>
  <si>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</si>
  <si>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12. Índice de Lesões por Extravasamento de Quimioterapia</t>
  </si>
  <si>
    <t>Casos de extravasamento por drogas antineoplásicas em 30 dias</t>
  </si>
  <si>
    <t>Total de pacientes que receberam a droga antineoplásica em 30 dias</t>
  </si>
  <si>
    <t>13.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</si>
  <si>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</si>
  <si>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</si>
  <si>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</si>
  <si>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14. Razão do Quantitativo de Consultas Ofertadas</t>
  </si>
  <si>
    <t>Número de consultas ofertadas</t>
  </si>
  <si>
    <t>Número de consultas propostas nas metas da unidade</t>
  </si>
  <si>
    <t>15. Percentual de exames de imagem com resultados disponibilizados em até 72 horas</t>
  </si>
  <si>
    <t>≥ 70%</t>
  </si>
  <si>
    <t>Número de exames de imagem liberados em até 72horas</t>
  </si>
  <si>
    <t xml:space="preserve">total de exames de imagem liberados no período </t>
  </si>
  <si>
    <t>16. Taxa de acurácia do estoque</t>
  </si>
  <si>
    <t>Número total de itens contados em conformidade</t>
  </si>
  <si>
    <t>Número total de itens padronizados cadastrados no sistema</t>
  </si>
  <si>
    <t>17. Taxa de perda financeira por vencimento de medicamentos</t>
  </si>
  <si>
    <t>≥ 2%</t>
  </si>
  <si>
    <t>Valor dos medicamentos por validade expirada (R$)</t>
  </si>
  <si>
    <t>Valor financeiro dos medicamentos inventariado no período (R$)</t>
  </si>
  <si>
    <t>18. Taxa de aceitabilidade das intervenções farmacêuticas</t>
  </si>
  <si>
    <t>≥ 80%</t>
  </si>
  <si>
    <t>Número absoluto de intervenções registradas</t>
  </si>
  <si>
    <t xml:space="preserve">Número de intervenções aceitas </t>
  </si>
  <si>
    <t>14. Percentual de Exames de Imagem com resultado disponibilizado em até 10 dias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</si>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</sst>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&quot;R$&quot;\ #,##0.00"/>
    <numFmt numFmtId="166" formatCode="[$-416]mmmm\-yy"/>
  </numFmts>
  <fonts count="27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sz val="11"/>
      <color rgb="FF242424"/>
      <name val="Arial"/>
      <family val="2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242424"/>
      <name val="Aptos Narrow"/>
    </font>
  </fonts>
  <fills count="23">
    <fill>
      <patternFill patternType="none"/>
    </fill>
    <fill>
      <patternFill patternType="gray125"/>
    </fill>
    <fill>
      <patternFill patternType="solid">
        <fgColor rgb="FFCCFFCC"/>
        <bgColor rgb="FFE6E6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rgb="FFE2EFD9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49">
    <xf numFmtId="0" fontId="0" fillId="0" borderId="0" xfId="0"/>
    <xf numFmtId="3" fontId="10" fillId="0" borderId="0" xfId="2" applyNumberFormat="1" applyFont="1" applyAlignment="1">
      <alignment vertical="center"/>
    </xf>
    <xf numFmtId="3" fontId="11" fillId="0" borderId="0" xfId="2" applyNumberFormat="1" applyFont="1" applyAlignment="1">
      <alignment vertical="center"/>
    </xf>
    <xf numFmtId="3" fontId="12" fillId="2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0" borderId="0" xfId="2" applyNumberFormat="1" applyFont="1" applyAlignment="1">
      <alignment vertical="center"/>
    </xf>
    <xf numFmtId="3" fontId="14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readingOrder="1"/>
    </xf>
    <xf numFmtId="3" fontId="10" fillId="0" borderId="11" xfId="0" applyNumberFormat="1" applyFont="1" applyBorder="1" applyAlignment="1">
      <alignment horizontal="center" vertical="center" readingOrder="1"/>
    </xf>
    <xf numFmtId="3" fontId="14" fillId="0" borderId="11" xfId="0" applyNumberFormat="1" applyFont="1" applyBorder="1" applyAlignment="1">
      <alignment horizontal="center" vertical="center" readingOrder="1"/>
    </xf>
    <xf numFmtId="3" fontId="14" fillId="4" borderId="11" xfId="0" applyNumberFormat="1" applyFont="1" applyFill="1" applyBorder="1" applyAlignment="1">
      <alignment horizontal="center" vertical="center" readingOrder="1"/>
    </xf>
    <xf numFmtId="3" fontId="14" fillId="0" borderId="11" xfId="0" applyNumberFormat="1" applyFont="1" applyBorder="1" applyAlignment="1">
      <alignment horizontal="center" readingOrder="1"/>
    </xf>
    <xf numFmtId="3" fontId="13" fillId="0" borderId="11" xfId="0" applyNumberFormat="1" applyFont="1" applyBorder="1" applyAlignment="1">
      <alignment horizontal="center" readingOrder="1"/>
    </xf>
    <xf numFmtId="0" fontId="14" fillId="0" borderId="11" xfId="0" applyFont="1" applyBorder="1" applyAlignment="1">
      <alignment horizontal="center" readingOrder="1"/>
    </xf>
    <xf numFmtId="3" fontId="10" fillId="0" borderId="12" xfId="0" applyNumberFormat="1" applyFont="1" applyBorder="1" applyAlignment="1">
      <alignment horizontal="center" vertical="center" readingOrder="1"/>
    </xf>
    <xf numFmtId="3" fontId="14" fillId="0" borderId="13" xfId="0" applyNumberFormat="1" applyFont="1" applyBorder="1" applyAlignment="1">
      <alignment horizontal="center" vertical="center" readingOrder="1"/>
    </xf>
    <xf numFmtId="3" fontId="14" fillId="4" borderId="13" xfId="0" applyNumberFormat="1" applyFont="1" applyFill="1" applyBorder="1" applyAlignment="1">
      <alignment horizontal="center" vertical="center" readingOrder="1"/>
    </xf>
    <xf numFmtId="3" fontId="14" fillId="0" borderId="13" xfId="0" applyNumberFormat="1" applyFont="1" applyBorder="1" applyAlignment="1">
      <alignment horizontal="center" readingOrder="1"/>
    </xf>
    <xf numFmtId="3" fontId="13" fillId="0" borderId="13" xfId="0" applyNumberFormat="1" applyFont="1" applyBorder="1" applyAlignment="1">
      <alignment horizontal="center" readingOrder="1"/>
    </xf>
    <xf numFmtId="0" fontId="14" fillId="0" borderId="13" xfId="0" applyFont="1" applyBorder="1" applyAlignment="1">
      <alignment horizontal="center" readingOrder="1"/>
    </xf>
    <xf numFmtId="3" fontId="13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 readingOrder="1"/>
    </xf>
    <xf numFmtId="3" fontId="10" fillId="5" borderId="12" xfId="0" applyNumberFormat="1" applyFont="1" applyFill="1" applyBorder="1" applyAlignment="1">
      <alignment horizontal="center" vertical="center" readingOrder="1"/>
    </xf>
    <xf numFmtId="3" fontId="14" fillId="5" borderId="13" xfId="0" applyNumberFormat="1" applyFont="1" applyFill="1" applyBorder="1" applyAlignment="1">
      <alignment horizontal="center" vertical="center" readingOrder="1"/>
    </xf>
    <xf numFmtId="3" fontId="14" fillId="5" borderId="13" xfId="0" applyNumberFormat="1" applyFont="1" applyFill="1" applyBorder="1" applyAlignment="1">
      <alignment horizontal="center" readingOrder="1"/>
    </xf>
    <xf numFmtId="3" fontId="13" fillId="5" borderId="13" xfId="0" applyNumberFormat="1" applyFont="1" applyFill="1" applyBorder="1" applyAlignment="1">
      <alignment horizontal="center" readingOrder="1"/>
    </xf>
    <xf numFmtId="0" fontId="15" fillId="6" borderId="13" xfId="0" applyFont="1" applyFill="1" applyBorder="1" applyAlignment="1">
      <alignment horizontal="center" readingOrder="1"/>
    </xf>
    <xf numFmtId="3" fontId="14" fillId="7" borderId="1" xfId="0" applyNumberFormat="1" applyFont="1" applyFill="1" applyBorder="1" applyAlignment="1">
      <alignment horizontal="left" vertical="center"/>
    </xf>
    <xf numFmtId="3" fontId="13" fillId="8" borderId="1" xfId="0" applyNumberFormat="1" applyFont="1" applyFill="1" applyBorder="1" applyAlignment="1">
      <alignment horizontal="left" vertical="center"/>
    </xf>
    <xf numFmtId="3" fontId="13" fillId="9" borderId="1" xfId="0" applyNumberFormat="1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/>
    </xf>
    <xf numFmtId="3" fontId="16" fillId="7" borderId="14" xfId="0" applyNumberFormat="1" applyFont="1" applyFill="1" applyBorder="1" applyAlignment="1">
      <alignment vertical="center"/>
    </xf>
    <xf numFmtId="3" fontId="16" fillId="0" borderId="0" xfId="2" applyNumberFormat="1" applyFont="1" applyAlignment="1">
      <alignment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>
      <alignment horizontal="left" vertical="center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3" fontId="14" fillId="7" borderId="11" xfId="0" applyNumberFormat="1" applyFont="1" applyFill="1" applyBorder="1" applyAlignment="1">
      <alignment horizontal="left" vertical="center"/>
    </xf>
    <xf numFmtId="3" fontId="13" fillId="0" borderId="11" xfId="0" applyNumberFormat="1" applyFont="1" applyBorder="1" applyAlignment="1">
      <alignment horizontal="center" wrapText="1" readingOrder="1"/>
    </xf>
    <xf numFmtId="3" fontId="14" fillId="0" borderId="11" xfId="0" applyNumberFormat="1" applyFont="1" applyBorder="1" applyAlignment="1">
      <alignment horizontal="center" wrapText="1" readingOrder="1"/>
    </xf>
    <xf numFmtId="3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 readingOrder="1"/>
    </xf>
    <xf numFmtId="3" fontId="14" fillId="0" borderId="11" xfId="0" applyNumberFormat="1" applyFont="1" applyBorder="1" applyAlignment="1">
      <alignment horizontal="left" vertical="center"/>
    </xf>
    <xf numFmtId="3" fontId="13" fillId="0" borderId="13" xfId="0" applyNumberFormat="1" applyFont="1" applyBorder="1" applyAlignment="1">
      <alignment horizontal="center" wrapText="1" readingOrder="1"/>
    </xf>
    <xf numFmtId="3" fontId="14" fillId="0" borderId="13" xfId="0" applyNumberFormat="1" applyFont="1" applyBorder="1" applyAlignment="1">
      <alignment horizontal="center" wrapText="1" readingOrder="1"/>
    </xf>
    <xf numFmtId="0" fontId="14" fillId="0" borderId="13" xfId="0" applyFont="1" applyBorder="1" applyAlignment="1">
      <alignment horizontal="center" wrapText="1" readingOrder="1"/>
    </xf>
    <xf numFmtId="3" fontId="13" fillId="8" borderId="11" xfId="0" applyNumberFormat="1" applyFont="1" applyFill="1" applyBorder="1" applyAlignment="1">
      <alignment horizontal="left" vertical="center"/>
    </xf>
    <xf numFmtId="3" fontId="12" fillId="9" borderId="11" xfId="0" applyNumberFormat="1" applyFont="1" applyFill="1" applyBorder="1" applyAlignment="1">
      <alignment horizontal="center" vertical="center"/>
    </xf>
    <xf numFmtId="3" fontId="13" fillId="7" borderId="15" xfId="0" applyNumberFormat="1" applyFont="1" applyFill="1" applyBorder="1" applyAlignment="1">
      <alignment vertical="center"/>
    </xf>
    <xf numFmtId="3" fontId="13" fillId="7" borderId="16" xfId="0" applyNumberFormat="1" applyFont="1" applyFill="1" applyBorder="1" applyAlignment="1">
      <alignment vertical="center"/>
    </xf>
    <xf numFmtId="3" fontId="13" fillId="7" borderId="16" xfId="0" applyNumberFormat="1" applyFont="1" applyFill="1" applyBorder="1" applyAlignment="1">
      <alignment vertical="center" wrapText="1"/>
    </xf>
    <xf numFmtId="3" fontId="13" fillId="3" borderId="11" xfId="0" applyNumberFormat="1" applyFont="1" applyFill="1" applyBorder="1" applyAlignment="1">
      <alignment horizontal="left" vertical="center"/>
    </xf>
    <xf numFmtId="3" fontId="13" fillId="3" borderId="11" xfId="0" applyNumberFormat="1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3" fillId="5" borderId="17" xfId="0" applyNumberFormat="1" applyFont="1" applyFill="1" applyBorder="1" applyAlignment="1">
      <alignment horizontal="center" readingOrder="1"/>
    </xf>
    <xf numFmtId="3" fontId="13" fillId="5" borderId="0" xfId="0" applyNumberFormat="1" applyFont="1" applyFill="1" applyAlignment="1">
      <alignment horizontal="center" readingOrder="1"/>
    </xf>
    <xf numFmtId="3" fontId="10" fillId="0" borderId="11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3" fillId="7" borderId="15" xfId="0" applyNumberFormat="1" applyFont="1" applyFill="1" applyBorder="1" applyAlignment="1">
      <alignment vertical="center" wrapText="1"/>
    </xf>
    <xf numFmtId="3" fontId="13" fillId="7" borderId="15" xfId="0" applyNumberFormat="1" applyFont="1" applyFill="1" applyBorder="1" applyAlignment="1">
      <alignment horizontal="center" vertical="center" wrapText="1"/>
    </xf>
    <xf numFmtId="3" fontId="13" fillId="7" borderId="14" xfId="0" applyNumberFormat="1" applyFont="1" applyFill="1" applyBorder="1" applyAlignment="1">
      <alignment vertical="center"/>
    </xf>
    <xf numFmtId="3" fontId="13" fillId="7" borderId="14" xfId="0" applyNumberFormat="1" applyFont="1" applyFill="1" applyBorder="1" applyAlignment="1">
      <alignment vertical="center" wrapText="1"/>
    </xf>
    <xf numFmtId="164" fontId="13" fillId="3" borderId="11" xfId="0" applyNumberFormat="1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>
      <alignment horizontal="center" vertical="center" wrapText="1"/>
    </xf>
    <xf numFmtId="3" fontId="13" fillId="7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 readingOrder="1"/>
    </xf>
    <xf numFmtId="3" fontId="14" fillId="0" borderId="18" xfId="0" applyNumberFormat="1" applyFont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 readingOrder="1"/>
    </xf>
    <xf numFmtId="3" fontId="14" fillId="0" borderId="13" xfId="0" applyNumberFormat="1" applyFont="1" applyBorder="1" applyAlignment="1">
      <alignment horizontal="center" vertical="center" wrapText="1" readingOrder="1"/>
    </xf>
    <xf numFmtId="3" fontId="14" fillId="4" borderId="13" xfId="0" applyNumberFormat="1" applyFont="1" applyFill="1" applyBorder="1" applyAlignment="1">
      <alignment horizontal="center" vertical="center" wrapText="1" readingOrder="1"/>
    </xf>
    <xf numFmtId="3" fontId="13" fillId="9" borderId="11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 readingOrder="1"/>
    </xf>
    <xf numFmtId="3" fontId="15" fillId="0" borderId="11" xfId="0" applyNumberFormat="1" applyFont="1" applyBorder="1" applyAlignment="1">
      <alignment horizontal="center" vertical="center" readingOrder="1"/>
    </xf>
    <xf numFmtId="3" fontId="14" fillId="10" borderId="11" xfId="0" applyNumberFormat="1" applyFont="1" applyFill="1" applyBorder="1" applyAlignment="1">
      <alignment horizontal="center" vertical="center" wrapText="1" readingOrder="1"/>
    </xf>
    <xf numFmtId="3" fontId="12" fillId="0" borderId="0" xfId="2" applyNumberFormat="1" applyFont="1" applyAlignment="1">
      <alignment vertical="center"/>
    </xf>
    <xf numFmtId="3" fontId="15" fillId="6" borderId="13" xfId="0" applyNumberFormat="1" applyFont="1" applyFill="1" applyBorder="1" applyAlignment="1">
      <alignment horizontal="center" readingOrder="1"/>
    </xf>
    <xf numFmtId="3" fontId="10" fillId="0" borderId="0" xfId="2" applyNumberFormat="1" applyFont="1" applyAlignment="1">
      <alignment horizontal="center" vertical="center"/>
    </xf>
    <xf numFmtId="3" fontId="13" fillId="8" borderId="11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/>
    </xf>
    <xf numFmtId="3" fontId="13" fillId="7" borderId="16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2" fillId="3" borderId="19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readingOrder="1"/>
    </xf>
    <xf numFmtId="3" fontId="10" fillId="0" borderId="19" xfId="0" applyNumberFormat="1" applyFont="1" applyBorder="1" applyAlignment="1">
      <alignment horizontal="center" vertical="center"/>
    </xf>
    <xf numFmtId="3" fontId="12" fillId="9" borderId="19" xfId="0" applyNumberFormat="1" applyFont="1" applyFill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3" fillId="7" borderId="14" xfId="0" applyNumberFormat="1" applyFont="1" applyFill="1" applyBorder="1" applyAlignment="1">
      <alignment horizontal="center" vertical="center" wrapText="1"/>
    </xf>
    <xf numFmtId="3" fontId="13" fillId="3" borderId="18" xfId="0" applyNumberFormat="1" applyFont="1" applyFill="1" applyBorder="1" applyAlignment="1">
      <alignment vertical="center"/>
    </xf>
    <xf numFmtId="3" fontId="13" fillId="3" borderId="19" xfId="0" applyNumberFormat="1" applyFont="1" applyFill="1" applyBorder="1" applyAlignment="1">
      <alignment vertical="center" wrapText="1"/>
    </xf>
    <xf numFmtId="3" fontId="14" fillId="0" borderId="18" xfId="0" applyNumberFormat="1" applyFont="1" applyBorder="1" applyAlignment="1">
      <alignment horizontal="left" vertical="center"/>
    </xf>
    <xf numFmtId="3" fontId="14" fillId="0" borderId="19" xfId="0" applyNumberFormat="1" applyFont="1" applyBorder="1" applyAlignment="1">
      <alignment vertical="center" wrapText="1"/>
    </xf>
    <xf numFmtId="3" fontId="13" fillId="0" borderId="19" xfId="0" applyNumberFormat="1" applyFont="1" applyBorder="1" applyAlignment="1">
      <alignment vertical="center" wrapText="1"/>
    </xf>
    <xf numFmtId="3" fontId="10" fillId="10" borderId="11" xfId="0" applyNumberFormat="1" applyFont="1" applyFill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 wrapText="1"/>
    </xf>
    <xf numFmtId="3" fontId="13" fillId="3" borderId="18" xfId="0" applyNumberFormat="1" applyFont="1" applyFill="1" applyBorder="1" applyAlignment="1">
      <alignment horizontal="left" vertical="center"/>
    </xf>
    <xf numFmtId="3" fontId="13" fillId="3" borderId="15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3" fontId="12" fillId="3" borderId="20" xfId="0" applyNumberFormat="1" applyFont="1" applyFill="1" applyBorder="1" applyAlignment="1">
      <alignment horizontal="center" vertical="center" wrapText="1"/>
    </xf>
    <xf numFmtId="3" fontId="14" fillId="7" borderId="18" xfId="0" applyNumberFormat="1" applyFont="1" applyFill="1" applyBorder="1" applyAlignment="1">
      <alignment horizontal="left" vertical="center"/>
    </xf>
    <xf numFmtId="3" fontId="14" fillId="7" borderId="15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10" borderId="15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4" fillId="11" borderId="1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164" fontId="12" fillId="3" borderId="21" xfId="0" applyNumberFormat="1" applyFont="1" applyFill="1" applyBorder="1" applyAlignment="1">
      <alignment horizontal="left" vertical="center"/>
    </xf>
    <xf numFmtId="164" fontId="12" fillId="3" borderId="22" xfId="0" applyNumberFormat="1" applyFont="1" applyFill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horizontal="center" vertical="center" wrapText="1"/>
    </xf>
    <xf numFmtId="3" fontId="10" fillId="7" borderId="18" xfId="0" applyNumberFormat="1" applyFont="1" applyFill="1" applyBorder="1" applyAlignment="1">
      <alignment horizontal="left" vertical="center"/>
    </xf>
    <xf numFmtId="3" fontId="10" fillId="0" borderId="19" xfId="0" applyNumberFormat="1" applyFont="1" applyBorder="1" applyAlignment="1">
      <alignment vertical="center"/>
    </xf>
    <xf numFmtId="3" fontId="12" fillId="0" borderId="19" xfId="0" applyNumberFormat="1" applyFont="1" applyBorder="1" applyAlignment="1">
      <alignment vertical="center"/>
    </xf>
    <xf numFmtId="3" fontId="14" fillId="12" borderId="11" xfId="0" applyNumberFormat="1" applyFont="1" applyFill="1" applyBorder="1" applyAlignment="1">
      <alignment horizontal="left" vertical="center" wrapText="1"/>
    </xf>
    <xf numFmtId="3" fontId="15" fillId="0" borderId="18" xfId="0" applyNumberFormat="1" applyFont="1" applyBorder="1" applyAlignment="1">
      <alignment horizontal="center" vertical="center" readingOrder="1"/>
    </xf>
    <xf numFmtId="3" fontId="15" fillId="0" borderId="11" xfId="0" applyNumberFormat="1" applyFont="1" applyBorder="1" applyAlignment="1">
      <alignment horizontal="center" readingOrder="1"/>
    </xf>
    <xf numFmtId="3" fontId="15" fillId="0" borderId="19" xfId="0" applyNumberFormat="1" applyFont="1" applyBorder="1" applyAlignment="1">
      <alignment horizontal="center" readingOrder="1"/>
    </xf>
    <xf numFmtId="0" fontId="15" fillId="0" borderId="11" xfId="0" applyFont="1" applyBorder="1" applyAlignment="1">
      <alignment horizontal="center" readingOrder="1"/>
    </xf>
    <xf numFmtId="3" fontId="10" fillId="0" borderId="18" xfId="0" applyNumberFormat="1" applyFont="1" applyBorder="1" applyAlignment="1">
      <alignment horizontal="left" vertical="center"/>
    </xf>
    <xf numFmtId="3" fontId="15" fillId="0" borderId="13" xfId="0" applyNumberFormat="1" applyFont="1" applyBorder="1" applyAlignment="1">
      <alignment horizontal="center" vertical="center" readingOrder="1"/>
    </xf>
    <xf numFmtId="3" fontId="10" fillId="13" borderId="11" xfId="0" applyNumberFormat="1" applyFont="1" applyFill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readingOrder="1"/>
    </xf>
    <xf numFmtId="3" fontId="15" fillId="0" borderId="13" xfId="0" applyNumberFormat="1" applyFont="1" applyBorder="1" applyAlignment="1">
      <alignment horizontal="center" readingOrder="1"/>
    </xf>
    <xf numFmtId="3" fontId="15" fillId="0" borderId="24" xfId="0" applyNumberFormat="1" applyFont="1" applyBorder="1" applyAlignment="1">
      <alignment horizontal="center" readingOrder="1"/>
    </xf>
    <xf numFmtId="0" fontId="15" fillId="0" borderId="13" xfId="0" applyFont="1" applyBorder="1" applyAlignment="1">
      <alignment horizontal="center" readingOrder="1"/>
    </xf>
    <xf numFmtId="3" fontId="10" fillId="14" borderId="11" xfId="0" applyNumberFormat="1" applyFont="1" applyFill="1" applyBorder="1" applyAlignment="1">
      <alignment horizontal="left" vertical="center" wrapText="1"/>
    </xf>
    <xf numFmtId="3" fontId="10" fillId="15" borderId="11" xfId="0" applyNumberFormat="1" applyFont="1" applyFill="1" applyBorder="1" applyAlignment="1">
      <alignment horizontal="left" vertical="center" wrapText="1"/>
    </xf>
    <xf numFmtId="3" fontId="10" fillId="16" borderId="20" xfId="0" applyNumberFormat="1" applyFont="1" applyFill="1" applyBorder="1" applyAlignment="1">
      <alignment horizontal="left" vertical="center" wrapText="1"/>
    </xf>
    <xf numFmtId="3" fontId="10" fillId="17" borderId="0" xfId="2" applyNumberFormat="1" applyFont="1" applyFill="1" applyAlignment="1">
      <alignment vertical="center"/>
    </xf>
    <xf numFmtId="3" fontId="10" fillId="18" borderId="1" xfId="0" applyNumberFormat="1" applyFont="1" applyFill="1" applyBorder="1" applyAlignment="1">
      <alignment horizontal="left" vertical="center"/>
    </xf>
    <xf numFmtId="3" fontId="15" fillId="0" borderId="14" xfId="0" applyNumberFormat="1" applyFont="1" applyBorder="1" applyAlignment="1">
      <alignment horizontal="center" vertical="center" readingOrder="1"/>
    </xf>
    <xf numFmtId="3" fontId="12" fillId="9" borderId="18" xfId="0" applyNumberFormat="1" applyFont="1" applyFill="1" applyBorder="1" applyAlignment="1">
      <alignment horizontal="left" vertical="center"/>
    </xf>
    <xf numFmtId="3" fontId="10" fillId="9" borderId="19" xfId="0" applyNumberFormat="1" applyFont="1" applyFill="1" applyBorder="1" applyAlignment="1">
      <alignment vertical="center"/>
    </xf>
    <xf numFmtId="3" fontId="12" fillId="9" borderId="19" xfId="0" applyNumberFormat="1" applyFont="1" applyFill="1" applyBorder="1" applyAlignment="1">
      <alignment vertical="center"/>
    </xf>
    <xf numFmtId="3" fontId="12" fillId="9" borderId="24" xfId="0" applyNumberFormat="1" applyFont="1" applyFill="1" applyBorder="1" applyAlignment="1">
      <alignment vertical="center"/>
    </xf>
    <xf numFmtId="164" fontId="13" fillId="3" borderId="18" xfId="0" applyNumberFormat="1" applyFont="1" applyFill="1" applyBorder="1" applyAlignment="1">
      <alignment horizontal="left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3" fontId="14" fillId="7" borderId="19" xfId="0" applyNumberFormat="1" applyFont="1" applyFill="1" applyBorder="1" applyAlignment="1">
      <alignment horizontal="center" vertical="center" wrapText="1"/>
    </xf>
    <xf numFmtId="3" fontId="13" fillId="7" borderId="19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readingOrder="1"/>
    </xf>
    <xf numFmtId="3" fontId="14" fillId="0" borderId="19" xfId="0" applyNumberFormat="1" applyFont="1" applyBorder="1" applyAlignment="1">
      <alignment horizontal="center" wrapText="1" readingOrder="1"/>
    </xf>
    <xf numFmtId="3" fontId="17" fillId="0" borderId="13" xfId="0" applyNumberFormat="1" applyFont="1" applyBorder="1" applyAlignment="1">
      <alignment horizontal="center" readingOrder="1"/>
    </xf>
    <xf numFmtId="3" fontId="14" fillId="0" borderId="24" xfId="0" applyNumberFormat="1" applyFont="1" applyBorder="1" applyAlignment="1">
      <alignment horizontal="center" wrapText="1" readingOrder="1"/>
    </xf>
    <xf numFmtId="3" fontId="14" fillId="4" borderId="18" xfId="0" applyNumberFormat="1" applyFont="1" applyFill="1" applyBorder="1" applyAlignment="1">
      <alignment horizontal="left" vertical="center"/>
    </xf>
    <xf numFmtId="3" fontId="13" fillId="4" borderId="19" xfId="0" applyNumberFormat="1" applyFont="1" applyFill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readingOrder="1"/>
    </xf>
    <xf numFmtId="3" fontId="18" fillId="0" borderId="11" xfId="0" applyNumberFormat="1" applyFont="1" applyBorder="1" applyAlignment="1">
      <alignment horizontal="center" vertical="center" wrapText="1" readingOrder="1"/>
    </xf>
    <xf numFmtId="3" fontId="18" fillId="0" borderId="13" xfId="0" applyNumberFormat="1" applyFont="1" applyBorder="1" applyAlignment="1">
      <alignment horizontal="center" readingOrder="1"/>
    </xf>
    <xf numFmtId="3" fontId="14" fillId="10" borderId="13" xfId="0" applyNumberFormat="1" applyFont="1" applyFill="1" applyBorder="1" applyAlignment="1">
      <alignment horizontal="center" vertical="center" wrapText="1" readingOrder="1"/>
    </xf>
    <xf numFmtId="3" fontId="14" fillId="0" borderId="20" xfId="0" applyNumberFormat="1" applyFont="1" applyBorder="1" applyAlignment="1">
      <alignment horizontal="center" vertical="center" wrapText="1"/>
    </xf>
    <xf numFmtId="3" fontId="10" fillId="0" borderId="11" xfId="2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 readingOrder="1"/>
    </xf>
    <xf numFmtId="0" fontId="19" fillId="0" borderId="0" xfId="0" applyFont="1"/>
    <xf numFmtId="3" fontId="10" fillId="9" borderId="15" xfId="0" applyNumberFormat="1" applyFont="1" applyFill="1" applyBorder="1" applyAlignment="1">
      <alignment vertical="center"/>
    </xf>
    <xf numFmtId="3" fontId="12" fillId="9" borderId="1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9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3" fillId="8" borderId="19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left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left" vertical="center"/>
    </xf>
    <xf numFmtId="3" fontId="14" fillId="7" borderId="3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14" fillId="10" borderId="1" xfId="0" applyNumberFormat="1" applyFont="1" applyFill="1" applyBorder="1" applyAlignment="1">
      <alignment horizontal="center" vertical="center" wrapText="1" readingOrder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 readingOrder="1"/>
    </xf>
    <xf numFmtId="3" fontId="12" fillId="9" borderId="4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3" fontId="12" fillId="9" borderId="4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2" applyNumberFormat="1" applyFont="1" applyAlignment="1">
      <alignment horizontal="left" vertical="center"/>
    </xf>
    <xf numFmtId="1" fontId="10" fillId="0" borderId="0" xfId="2" applyNumberFormat="1" applyFont="1"/>
    <xf numFmtId="1" fontId="10" fillId="0" borderId="0" xfId="2" applyNumberFormat="1" applyFont="1" applyAlignment="1">
      <alignment horizontal="center" vertical="center"/>
    </xf>
    <xf numFmtId="0" fontId="10" fillId="0" borderId="0" xfId="2" applyFont="1"/>
    <xf numFmtId="0" fontId="12" fillId="3" borderId="5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0" fontId="10" fillId="0" borderId="0" xfId="2" applyNumberFormat="1" applyFont="1"/>
    <xf numFmtId="3" fontId="14" fillId="0" borderId="0" xfId="0" applyNumberFormat="1" applyFont="1" applyAlignment="1">
      <alignment horizontal="center" readingOrder="1"/>
    </xf>
    <xf numFmtId="3" fontId="10" fillId="0" borderId="0" xfId="2" applyNumberFormat="1" applyFont="1"/>
    <xf numFmtId="4" fontId="12" fillId="0" borderId="0" xfId="2" applyNumberFormat="1" applyFont="1"/>
    <xf numFmtId="3" fontId="10" fillId="0" borderId="5" xfId="0" applyNumberFormat="1" applyFont="1" applyBorder="1" applyAlignment="1">
      <alignment horizontal="center" vertical="center"/>
    </xf>
    <xf numFmtId="4" fontId="10" fillId="0" borderId="0" xfId="2" applyNumberFormat="1" applyFont="1"/>
    <xf numFmtId="10" fontId="12" fillId="0" borderId="0" xfId="2" applyNumberFormat="1" applyFont="1"/>
    <xf numFmtId="0" fontId="14" fillId="0" borderId="11" xfId="0" applyFont="1" applyBorder="1" applyAlignment="1">
      <alignment horizontal="center" vertical="center" readingOrder="1"/>
    </xf>
    <xf numFmtId="0" fontId="14" fillId="0" borderId="13" xfId="0" applyFont="1" applyBorder="1" applyAlignment="1">
      <alignment horizontal="center" vertical="center" readingOrder="1"/>
    </xf>
    <xf numFmtId="3" fontId="14" fillId="5" borderId="11" xfId="0" applyNumberFormat="1" applyFont="1" applyFill="1" applyBorder="1" applyAlignment="1">
      <alignment horizontal="center" readingOrder="1"/>
    </xf>
    <xf numFmtId="9" fontId="12" fillId="0" borderId="0" xfId="2" applyNumberFormat="1" applyFont="1"/>
    <xf numFmtId="1" fontId="14" fillId="0" borderId="11" xfId="0" applyNumberFormat="1" applyFont="1" applyBorder="1" applyAlignment="1">
      <alignment horizontal="center" readingOrder="1"/>
    </xf>
    <xf numFmtId="1" fontId="14" fillId="0" borderId="13" xfId="0" applyNumberFormat="1" applyFont="1" applyBorder="1" applyAlignment="1">
      <alignment horizontal="center" wrapText="1" readingOrder="1"/>
    </xf>
    <xf numFmtId="3" fontId="10" fillId="5" borderId="11" xfId="0" applyNumberFormat="1" applyFont="1" applyFill="1" applyBorder="1" applyAlignment="1">
      <alignment horizontal="center" vertical="center" readingOrder="1"/>
    </xf>
    <xf numFmtId="165" fontId="10" fillId="5" borderId="11" xfId="0" applyNumberFormat="1" applyFont="1" applyFill="1" applyBorder="1" applyAlignment="1">
      <alignment horizontal="center" vertical="center" readingOrder="1"/>
    </xf>
    <xf numFmtId="165" fontId="14" fillId="0" borderId="11" xfId="0" applyNumberFormat="1" applyFont="1" applyBorder="1" applyAlignment="1">
      <alignment horizontal="center" readingOrder="1"/>
    </xf>
    <xf numFmtId="165" fontId="10" fillId="0" borderId="0" xfId="2" applyNumberFormat="1" applyFont="1"/>
    <xf numFmtId="165" fontId="10" fillId="0" borderId="5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readingOrder="1"/>
    </xf>
    <xf numFmtId="1" fontId="10" fillId="0" borderId="11" xfId="0" applyNumberFormat="1" applyFont="1" applyBorder="1" applyAlignment="1">
      <alignment horizontal="center" vertical="center" readingOrder="1"/>
    </xf>
    <xf numFmtId="1" fontId="0" fillId="0" borderId="0" xfId="0" applyNumberForma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" fontId="10" fillId="0" borderId="0" xfId="2" applyNumberFormat="1" applyFont="1" applyAlignment="1">
      <alignment horizontal="center"/>
    </xf>
    <xf numFmtId="0" fontId="8" fillId="0" borderId="0" xfId="2"/>
    <xf numFmtId="0" fontId="20" fillId="0" borderId="0" xfId="1" applyFont="1"/>
    <xf numFmtId="3" fontId="12" fillId="19" borderId="25" xfId="0" applyNumberFormat="1" applyFont="1" applyFill="1" applyBorder="1" applyAlignment="1">
      <alignment vertical="center"/>
    </xf>
    <xf numFmtId="1" fontId="12" fillId="19" borderId="14" xfId="0" applyNumberFormat="1" applyFont="1" applyFill="1" applyBorder="1" applyAlignment="1">
      <alignment vertical="center"/>
    </xf>
    <xf numFmtId="1" fontId="12" fillId="19" borderId="14" xfId="0" applyNumberFormat="1" applyFont="1" applyFill="1" applyBorder="1" applyAlignment="1">
      <alignment horizontal="center" vertical="center"/>
    </xf>
    <xf numFmtId="1" fontId="12" fillId="19" borderId="26" xfId="0" applyNumberFormat="1" applyFont="1" applyFill="1" applyBorder="1" applyAlignment="1">
      <alignment vertical="center"/>
    </xf>
    <xf numFmtId="1" fontId="12" fillId="19" borderId="26" xfId="0" applyNumberFormat="1" applyFont="1" applyFill="1" applyBorder="1" applyAlignment="1">
      <alignment horizontal="center" vertical="center"/>
    </xf>
    <xf numFmtId="0" fontId="12" fillId="19" borderId="27" xfId="0" applyFont="1" applyFill="1" applyBorder="1" applyAlignment="1">
      <alignment vertical="center" wrapText="1"/>
    </xf>
    <xf numFmtId="10" fontId="10" fillId="0" borderId="27" xfId="0" applyNumberFormat="1" applyFont="1" applyBorder="1" applyAlignment="1">
      <alignment horizontal="left" vertical="center" wrapText="1"/>
    </xf>
    <xf numFmtId="10" fontId="20" fillId="0" borderId="0" xfId="1" applyNumberFormat="1" applyFont="1"/>
    <xf numFmtId="10" fontId="12" fillId="0" borderId="0" xfId="1" applyNumberFormat="1" applyFont="1"/>
    <xf numFmtId="10" fontId="12" fillId="19" borderId="2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4" fontId="20" fillId="0" borderId="0" xfId="1" applyNumberFormat="1" applyFont="1"/>
    <xf numFmtId="3" fontId="12" fillId="19" borderId="29" xfId="0" applyNumberFormat="1" applyFont="1" applyFill="1" applyBorder="1" applyAlignment="1">
      <alignment vertical="center"/>
    </xf>
    <xf numFmtId="1" fontId="12" fillId="19" borderId="30" xfId="0" applyNumberFormat="1" applyFont="1" applyFill="1" applyBorder="1" applyAlignment="1">
      <alignment vertical="center"/>
    </xf>
    <xf numFmtId="1" fontId="12" fillId="19" borderId="30" xfId="0" applyNumberFormat="1" applyFont="1" applyFill="1" applyBorder="1" applyAlignment="1">
      <alignment horizontal="center" vertical="center"/>
    </xf>
    <xf numFmtId="1" fontId="12" fillId="19" borderId="31" xfId="0" applyNumberFormat="1" applyFont="1" applyFill="1" applyBorder="1" applyAlignment="1">
      <alignment horizontal="center" vertical="center"/>
    </xf>
    <xf numFmtId="1" fontId="12" fillId="19" borderId="31" xfId="0" applyNumberFormat="1" applyFont="1" applyFill="1" applyBorder="1" applyAlignment="1">
      <alignment vertical="center"/>
    </xf>
    <xf numFmtId="4" fontId="10" fillId="0" borderId="27" xfId="0" applyNumberFormat="1" applyFont="1" applyBorder="1" applyAlignment="1">
      <alignment horizontal="left" vertical="center" wrapText="1"/>
    </xf>
    <xf numFmtId="4" fontId="12" fillId="0" borderId="0" xfId="1" applyNumberFormat="1" applyFont="1"/>
    <xf numFmtId="4" fontId="12" fillId="19" borderId="28" xfId="0" applyNumberFormat="1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0" xfId="1" applyNumberFormat="1" applyFont="1"/>
    <xf numFmtId="1" fontId="12" fillId="19" borderId="6" xfId="0" applyNumberFormat="1" applyFont="1" applyFill="1" applyBorder="1" applyAlignment="1">
      <alignment horizontal="center" vertical="center"/>
    </xf>
    <xf numFmtId="1" fontId="12" fillId="19" borderId="7" xfId="0" applyNumberFormat="1" applyFont="1" applyFill="1" applyBorder="1" applyAlignment="1">
      <alignment horizontal="center" vertical="center"/>
    </xf>
    <xf numFmtId="1" fontId="12" fillId="19" borderId="6" xfId="0" applyNumberFormat="1" applyFont="1" applyFill="1" applyBorder="1" applyAlignment="1">
      <alignment vertical="center"/>
    </xf>
    <xf numFmtId="1" fontId="12" fillId="19" borderId="7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horizontal="left" vertical="center" wrapText="1"/>
    </xf>
    <xf numFmtId="3" fontId="20" fillId="0" borderId="0" xfId="1" applyNumberFormat="1" applyFont="1"/>
    <xf numFmtId="3" fontId="14" fillId="0" borderId="28" xfId="0" applyNumberFormat="1" applyFont="1" applyBorder="1" applyAlignment="1">
      <alignment horizontal="left" vertical="center" wrapText="1"/>
    </xf>
    <xf numFmtId="1" fontId="12" fillId="19" borderId="2" xfId="0" applyNumberFormat="1" applyFont="1" applyFill="1" applyBorder="1" applyAlignment="1">
      <alignment horizontal="center" vertical="center"/>
    </xf>
    <xf numFmtId="1" fontId="12" fillId="19" borderId="3" xfId="0" applyNumberFormat="1" applyFont="1" applyFill="1" applyBorder="1" applyAlignment="1">
      <alignment horizontal="center" vertical="center"/>
    </xf>
    <xf numFmtId="1" fontId="12" fillId="19" borderId="2" xfId="0" applyNumberFormat="1" applyFont="1" applyFill="1" applyBorder="1" applyAlignment="1">
      <alignment vertical="center"/>
    </xf>
    <xf numFmtId="1" fontId="12" fillId="19" borderId="3" xfId="0" applyNumberFormat="1" applyFont="1" applyFill="1" applyBorder="1" applyAlignment="1">
      <alignment vertical="center"/>
    </xf>
    <xf numFmtId="10" fontId="10" fillId="0" borderId="27" xfId="0" applyNumberFormat="1" applyFont="1" applyBorder="1" applyAlignment="1">
      <alignment horizontal="left" vertical="center"/>
    </xf>
    <xf numFmtId="10" fontId="10" fillId="0" borderId="28" xfId="0" applyNumberFormat="1" applyFont="1" applyBorder="1" applyAlignment="1">
      <alignment horizontal="left" vertical="center" wrapText="1"/>
    </xf>
    <xf numFmtId="3" fontId="12" fillId="19" borderId="4" xfId="0" applyNumberFormat="1" applyFont="1" applyFill="1" applyBorder="1" applyAlignment="1">
      <alignment vertical="center"/>
    </xf>
    <xf numFmtId="0" fontId="12" fillId="19" borderId="32" xfId="0" applyFont="1" applyFill="1" applyBorder="1" applyAlignment="1">
      <alignment vertical="center" wrapText="1"/>
    </xf>
    <xf numFmtId="3" fontId="10" fillId="0" borderId="27" xfId="0" applyNumberFormat="1" applyFont="1" applyBorder="1" applyAlignment="1">
      <alignment horizontal="left" vertical="center" wrapText="1"/>
    </xf>
    <xf numFmtId="3" fontId="10" fillId="0" borderId="0" xfId="1" applyNumberFormat="1" applyFont="1"/>
    <xf numFmtId="10" fontId="10" fillId="0" borderId="0" xfId="1" applyNumberFormat="1" applyFont="1"/>
    <xf numFmtId="3" fontId="10" fillId="10" borderId="27" xfId="0" applyNumberFormat="1" applyFont="1" applyFill="1" applyBorder="1" applyAlignment="1">
      <alignment horizontal="left" vertical="center" wrapText="1"/>
    </xf>
    <xf numFmtId="10" fontId="10" fillId="10" borderId="27" xfId="0" applyNumberFormat="1" applyFont="1" applyFill="1" applyBorder="1" applyAlignment="1">
      <alignment horizontal="left" vertical="center" wrapText="1"/>
    </xf>
    <xf numFmtId="3" fontId="10" fillId="0" borderId="1" xfId="1" applyNumberFormat="1" applyFont="1" applyBorder="1" applyAlignment="1">
      <alignment horizontal="left" vertical="center" wrapText="1"/>
    </xf>
    <xf numFmtId="0" fontId="10" fillId="0" borderId="0" xfId="1" applyFont="1"/>
    <xf numFmtId="1" fontId="12" fillId="19" borderId="4" xfId="0" applyNumberFormat="1" applyFont="1" applyFill="1" applyBorder="1" applyAlignment="1">
      <alignment horizontal="center" vertical="center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4" xfId="0" applyNumberFormat="1" applyFont="1" applyFill="1" applyBorder="1" applyAlignment="1">
      <alignment horizontal="center" vertical="center" wrapText="1"/>
    </xf>
    <xf numFmtId="10" fontId="12" fillId="19" borderId="3" xfId="0" applyNumberFormat="1" applyFont="1" applyFill="1" applyBorder="1" applyAlignment="1">
      <alignment horizontal="center" vertical="center" wrapText="1"/>
    </xf>
    <xf numFmtId="10" fontId="10" fillId="10" borderId="1" xfId="0" applyNumberFormat="1" applyFont="1" applyFill="1" applyBorder="1" applyAlignment="1">
      <alignment horizontal="left" vertical="center" wrapText="1"/>
    </xf>
    <xf numFmtId="10" fontId="10" fillId="1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0" fontId="14" fillId="0" borderId="11" xfId="0" applyNumberFormat="1" applyFont="1" applyBorder="1" applyAlignment="1">
      <alignment horizontal="center" wrapText="1" readingOrder="1"/>
    </xf>
    <xf numFmtId="10" fontId="14" fillId="0" borderId="27" xfId="0" applyNumberFormat="1" applyFont="1" applyBorder="1" applyAlignment="1">
      <alignment horizontal="center" wrapText="1" readingOrder="1"/>
    </xf>
    <xf numFmtId="10" fontId="14" fillId="0" borderId="19" xfId="0" applyNumberFormat="1" applyFont="1" applyBorder="1" applyAlignment="1">
      <alignment horizontal="center" wrapText="1" readingOrder="1"/>
    </xf>
    <xf numFmtId="10" fontId="14" fillId="0" borderId="11" xfId="0" applyNumberFormat="1" applyFont="1" applyBorder="1" applyAlignment="1">
      <alignment wrapText="1" readingOrder="1"/>
    </xf>
    <xf numFmtId="10" fontId="14" fillId="0" borderId="11" xfId="0" applyNumberFormat="1" applyFont="1" applyBorder="1" applyAlignment="1">
      <alignment horizontal="center" vertical="center" wrapText="1" readingOrder="1"/>
    </xf>
    <xf numFmtId="10" fontId="14" fillId="0" borderId="19" xfId="0" applyNumberFormat="1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10" fontId="14" fillId="0" borderId="33" xfId="0" applyNumberFormat="1" applyFont="1" applyBorder="1" applyAlignment="1">
      <alignment horizontal="center" wrapText="1" readingOrder="1"/>
    </xf>
    <xf numFmtId="10" fontId="14" fillId="0" borderId="13" xfId="0" applyNumberFormat="1" applyFont="1" applyBorder="1" applyAlignment="1">
      <alignment horizontal="center" wrapText="1" readingOrder="1"/>
    </xf>
    <xf numFmtId="10" fontId="14" fillId="0" borderId="24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wrapText="1" readingOrder="1"/>
    </xf>
    <xf numFmtId="10" fontId="14" fillId="0" borderId="13" xfId="0" applyNumberFormat="1" applyFont="1" applyBorder="1" applyAlignment="1">
      <alignment horizontal="center" vertical="center" wrapText="1" readingOrder="1"/>
    </xf>
    <xf numFmtId="10" fontId="14" fillId="0" borderId="24" xfId="0" applyNumberFormat="1" applyFont="1" applyBorder="1" applyAlignment="1">
      <alignment horizontal="center" vertical="center" wrapText="1" readingOrder="1"/>
    </xf>
    <xf numFmtId="0" fontId="14" fillId="0" borderId="24" xfId="0" applyFont="1" applyBorder="1" applyAlignment="1">
      <alignment horizontal="center" wrapText="1" readingOrder="1"/>
    </xf>
    <xf numFmtId="9" fontId="14" fillId="0" borderId="24" xfId="0" applyNumberFormat="1" applyFont="1" applyBorder="1" applyAlignment="1">
      <alignment horizontal="center" wrapText="1" readingOrder="1"/>
    </xf>
    <xf numFmtId="10" fontId="14" fillId="10" borderId="1" xfId="0" applyNumberFormat="1" applyFont="1" applyFill="1" applyBorder="1" applyAlignment="1">
      <alignment horizontal="center" wrapText="1" readingOrder="1"/>
    </xf>
    <xf numFmtId="10" fontId="10" fillId="0" borderId="1" xfId="0" applyNumberFormat="1" applyFont="1" applyBorder="1" applyAlignment="1">
      <alignment horizontal="left" vertical="center" wrapText="1"/>
    </xf>
    <xf numFmtId="10" fontId="12" fillId="19" borderId="1" xfId="0" applyNumberFormat="1" applyFont="1" applyFill="1" applyBorder="1" applyAlignment="1">
      <alignment horizontal="left" vertical="center" wrapText="1"/>
    </xf>
    <xf numFmtId="3" fontId="12" fillId="10" borderId="6" xfId="0" applyNumberFormat="1" applyFont="1" applyFill="1" applyBorder="1" applyAlignment="1">
      <alignment horizontal="left" vertical="center"/>
    </xf>
    <xf numFmtId="1" fontId="12" fillId="10" borderId="6" xfId="0" applyNumberFormat="1" applyFont="1" applyFill="1" applyBorder="1" applyAlignment="1">
      <alignment horizontal="left" vertical="center"/>
    </xf>
    <xf numFmtId="1" fontId="10" fillId="0" borderId="0" xfId="1" applyNumberFormat="1" applyFont="1" applyAlignment="1">
      <alignment horizontal="left"/>
    </xf>
    <xf numFmtId="3" fontId="10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1" fontId="20" fillId="0" borderId="0" xfId="1" applyNumberFormat="1" applyFont="1" applyAlignment="1">
      <alignment horizontal="center"/>
    </xf>
    <xf numFmtId="1" fontId="20" fillId="0" borderId="0" xfId="1" applyNumberFormat="1" applyFont="1"/>
    <xf numFmtId="0" fontId="20" fillId="0" borderId="0" xfId="1" applyFont="1" applyAlignment="1">
      <alignment horizontal="center"/>
    </xf>
    <xf numFmtId="0" fontId="12" fillId="8" borderId="1" xfId="2" applyFont="1" applyFill="1" applyBorder="1" applyAlignment="1">
      <alignment vertical="center"/>
    </xf>
    <xf numFmtId="0" fontId="12" fillId="20" borderId="1" xfId="2" applyFont="1" applyFill="1" applyBorder="1" applyAlignment="1">
      <alignment horizontal="left" vertical="center" wrapText="1"/>
    </xf>
    <xf numFmtId="10" fontId="12" fillId="0" borderId="1" xfId="2" applyNumberFormat="1" applyFont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left" vertical="center" wrapText="1" indent="2"/>
    </xf>
    <xf numFmtId="3" fontId="12" fillId="7" borderId="1" xfId="0" applyNumberFormat="1" applyFont="1" applyFill="1" applyBorder="1" applyAlignment="1">
      <alignment horizontal="center" vertical="center"/>
    </xf>
    <xf numFmtId="3" fontId="10" fillId="21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readingOrder="1"/>
    </xf>
    <xf numFmtId="3" fontId="14" fillId="0" borderId="12" xfId="0" applyNumberFormat="1" applyFont="1" applyBorder="1" applyAlignment="1">
      <alignment horizontal="center" vertical="center" readingOrder="1"/>
    </xf>
    <xf numFmtId="4" fontId="12" fillId="0" borderId="1" xfId="2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10" fontId="10" fillId="0" borderId="1" xfId="2" applyNumberFormat="1" applyFont="1" applyBorder="1" applyAlignment="1">
      <alignment horizontal="left" vertical="center" wrapText="1" indent="2"/>
    </xf>
    <xf numFmtId="10" fontId="10" fillId="0" borderId="1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left" vertical="center" wrapText="1" indent="2"/>
    </xf>
    <xf numFmtId="4" fontId="1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20" borderId="1" xfId="2" applyNumberFormat="1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left" vertical="center" wrapText="1" indent="2"/>
    </xf>
    <xf numFmtId="3" fontId="12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22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3" fontId="10" fillId="10" borderId="1" xfId="2" applyNumberFormat="1" applyFont="1" applyFill="1" applyBorder="1" applyAlignment="1">
      <alignment horizontal="left" vertical="center" wrapText="1" indent="2"/>
    </xf>
    <xf numFmtId="9" fontId="12" fillId="0" borderId="1" xfId="2" applyNumberFormat="1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21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165" fontId="24" fillId="0" borderId="1" xfId="2" applyNumberFormat="1" applyFont="1" applyBorder="1" applyAlignment="1">
      <alignment horizontal="left" vertical="center" wrapText="1" indent="2"/>
    </xf>
    <xf numFmtId="165" fontId="12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26" fillId="10" borderId="11" xfId="0" applyNumberFormat="1" applyFont="1" applyFill="1" applyBorder="1" applyAlignment="1">
      <alignment horizontal="center" readingOrder="1"/>
    </xf>
    <xf numFmtId="165" fontId="10" fillId="5" borderId="12" xfId="0" applyNumberFormat="1" applyFont="1" applyFill="1" applyBorder="1" applyAlignment="1">
      <alignment horizontal="center" vertical="center" readingOrder="1"/>
    </xf>
    <xf numFmtId="165" fontId="26" fillId="10" borderId="13" xfId="0" applyNumberFormat="1" applyFont="1" applyFill="1" applyBorder="1" applyAlignment="1">
      <alignment horizontal="center" readingOrder="1"/>
    </xf>
    <xf numFmtId="1" fontId="12" fillId="0" borderId="1" xfId="0" applyNumberFormat="1" applyFont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readingOrder="1"/>
    </xf>
    <xf numFmtId="3" fontId="10" fillId="0" borderId="0" xfId="0" applyNumberFormat="1" applyFont="1" applyAlignment="1">
      <alignment horizontal="center"/>
    </xf>
    <xf numFmtId="3" fontId="10" fillId="0" borderId="0" xfId="2" applyNumberFormat="1" applyFont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1" fontId="10" fillId="0" borderId="0" xfId="2" applyNumberFormat="1" applyFont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/>
    </xf>
    <xf numFmtId="1" fontId="12" fillId="8" borderId="10" xfId="2" applyNumberFormat="1" applyFont="1" applyFill="1" applyBorder="1" applyAlignment="1">
      <alignment horizontal="center" vertical="center"/>
    </xf>
    <xf numFmtId="0" fontId="12" fillId="8" borderId="4" xfId="2" applyFont="1" applyFill="1" applyBorder="1" applyAlignment="1">
      <alignment horizontal="center" vertical="center"/>
    </xf>
    <xf numFmtId="1" fontId="12" fillId="8" borderId="2" xfId="2" applyNumberFormat="1" applyFont="1" applyFill="1" applyBorder="1" applyAlignment="1">
      <alignment horizontal="center" vertical="center"/>
    </xf>
    <xf numFmtId="1" fontId="12" fillId="8" borderId="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66" fontId="12" fillId="19" borderId="18" xfId="0" applyNumberFormat="1" applyFont="1" applyFill="1" applyBorder="1" applyAlignment="1">
      <alignment horizontal="center" vertical="center"/>
    </xf>
    <xf numFmtId="1" fontId="12" fillId="19" borderId="18" xfId="0" applyNumberFormat="1" applyFont="1" applyFill="1" applyBorder="1" applyAlignment="1">
      <alignment horizontal="center" vertical="center"/>
    </xf>
    <xf numFmtId="1" fontId="12" fillId="8" borderId="1" xfId="2" applyNumberFormat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left" vertical="center"/>
    </xf>
    <xf numFmtId="1" fontId="12" fillId="19" borderId="1" xfId="0" applyNumberFormat="1" applyFont="1" applyFill="1" applyBorder="1" applyAlignment="1">
      <alignment horizontal="left" vertical="center"/>
    </xf>
    <xf numFmtId="0" fontId="12" fillId="19" borderId="1" xfId="0" applyFont="1" applyFill="1" applyBorder="1" applyAlignment="1">
      <alignment horizontal="center" vertical="center"/>
    </xf>
    <xf numFmtId="1" fontId="12" fillId="19" borderId="1" xfId="0" applyNumberFormat="1" applyFont="1" applyFill="1" applyBorder="1" applyAlignment="1">
      <alignment horizontal="center" vertical="center"/>
    </xf>
    <xf numFmtId="1" fontId="12" fillId="19" borderId="23" xfId="0" applyNumberFormat="1" applyFont="1" applyFill="1" applyBorder="1" applyAlignment="1">
      <alignment horizontal="center" vertical="center"/>
    </xf>
    <xf numFmtId="1" fontId="12" fillId="19" borderId="24" xfId="0" applyNumberFormat="1" applyFont="1" applyFill="1" applyBorder="1" applyAlignment="1">
      <alignment horizontal="center" vertical="center"/>
    </xf>
    <xf numFmtId="166" fontId="12" fillId="19" borderId="11" xfId="0" applyNumberFormat="1" applyFont="1" applyFill="1" applyBorder="1" applyAlignment="1">
      <alignment horizontal="center" vertical="center"/>
    </xf>
    <xf numFmtId="1" fontId="12" fillId="19" borderId="11" xfId="0" applyNumberFormat="1" applyFont="1" applyFill="1" applyBorder="1" applyAlignment="1">
      <alignment horizontal="center" vertical="center"/>
    </xf>
    <xf numFmtId="166" fontId="12" fillId="19" borderId="15" xfId="0" applyNumberFormat="1" applyFont="1" applyFill="1" applyBorder="1" applyAlignment="1">
      <alignment horizontal="center" vertical="center"/>
    </xf>
    <xf numFmtId="1" fontId="12" fillId="19" borderId="39" xfId="0" applyNumberFormat="1" applyFont="1" applyFill="1" applyBorder="1" applyAlignment="1">
      <alignment horizontal="center" vertical="center"/>
    </xf>
    <xf numFmtId="166" fontId="12" fillId="19" borderId="21" xfId="0" applyNumberFormat="1" applyFont="1" applyFill="1" applyBorder="1" applyAlignment="1">
      <alignment horizontal="center" vertical="center"/>
    </xf>
    <xf numFmtId="1" fontId="12" fillId="19" borderId="21" xfId="0" applyNumberFormat="1" applyFont="1" applyFill="1" applyBorder="1" applyAlignment="1">
      <alignment horizontal="center" vertical="center"/>
    </xf>
    <xf numFmtId="10" fontId="14" fillId="0" borderId="18" xfId="0" applyNumberFormat="1" applyFont="1" applyBorder="1" applyAlignment="1">
      <alignment horizontal="center" readingOrder="1"/>
    </xf>
    <xf numFmtId="10" fontId="14" fillId="0" borderId="19" xfId="0" applyNumberFormat="1" applyFont="1" applyBorder="1" applyAlignment="1">
      <alignment horizontal="center" readingOrder="1"/>
    </xf>
    <xf numFmtId="10" fontId="17" fillId="10" borderId="18" xfId="0" applyNumberFormat="1" applyFont="1" applyFill="1" applyBorder="1" applyAlignment="1">
      <alignment horizontal="center" readingOrder="1"/>
    </xf>
    <xf numFmtId="10" fontId="17" fillId="10" borderId="19" xfId="0" applyNumberFormat="1" applyFont="1" applyFill="1" applyBorder="1" applyAlignment="1">
      <alignment horizontal="center" readingOrder="1"/>
    </xf>
    <xf numFmtId="10" fontId="14" fillId="0" borderId="37" xfId="0" applyNumberFormat="1" applyFont="1" applyBorder="1" applyAlignment="1">
      <alignment horizontal="center" readingOrder="1"/>
    </xf>
    <xf numFmtId="10" fontId="10" fillId="0" borderId="18" xfId="0" applyNumberFormat="1" applyFont="1" applyBorder="1" applyAlignment="1">
      <alignment horizontal="center" vertical="center"/>
    </xf>
    <xf numFmtId="10" fontId="17" fillId="0" borderId="11" xfId="0" applyNumberFormat="1" applyFont="1" applyBorder="1" applyAlignment="1">
      <alignment horizontal="center"/>
    </xf>
    <xf numFmtId="10" fontId="23" fillId="0" borderId="15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readingOrder="1"/>
    </xf>
    <xf numFmtId="10" fontId="14" fillId="0" borderId="18" xfId="0" applyNumberFormat="1" applyFont="1" applyBorder="1" applyAlignment="1">
      <alignment horizontal="center" vertical="center" readingOrder="1"/>
    </xf>
    <xf numFmtId="10" fontId="14" fillId="0" borderId="19" xfId="0" applyNumberFormat="1" applyFont="1" applyBorder="1" applyAlignment="1">
      <alignment horizontal="center" vertical="center" readingOrder="1"/>
    </xf>
    <xf numFmtId="10" fontId="14" fillId="0" borderId="23" xfId="0" applyNumberFormat="1" applyFont="1" applyBorder="1" applyAlignment="1">
      <alignment horizontal="center" readingOrder="1"/>
    </xf>
    <xf numFmtId="10" fontId="14" fillId="0" borderId="24" xfId="0" applyNumberFormat="1" applyFont="1" applyBorder="1" applyAlignment="1">
      <alignment horizontal="center" readingOrder="1"/>
    </xf>
    <xf numFmtId="10" fontId="14" fillId="0" borderId="18" xfId="0" quotePrefix="1" applyNumberFormat="1" applyFont="1" applyBorder="1" applyAlignment="1">
      <alignment horizontal="center" readingOrder="1"/>
    </xf>
    <xf numFmtId="10" fontId="17" fillId="0" borderId="20" xfId="0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 vertical="center"/>
    </xf>
    <xf numFmtId="10" fontId="17" fillId="0" borderId="18" xfId="0" applyNumberFormat="1" applyFont="1" applyBorder="1" applyAlignment="1">
      <alignment horizontal="center" readingOrder="1"/>
    </xf>
    <xf numFmtId="10" fontId="17" fillId="0" borderId="19" xfId="0" applyNumberFormat="1" applyFont="1" applyBorder="1" applyAlignment="1">
      <alignment horizontal="center" readingOrder="1"/>
    </xf>
    <xf numFmtId="0" fontId="15" fillId="0" borderId="18" xfId="0" applyFont="1" applyBorder="1" applyAlignment="1">
      <alignment horizontal="center" readingOrder="1"/>
    </xf>
    <xf numFmtId="0" fontId="15" fillId="0" borderId="19" xfId="0" applyFont="1" applyBorder="1" applyAlignment="1">
      <alignment horizontal="center" readingOrder="1"/>
    </xf>
    <xf numFmtId="10" fontId="17" fillId="0" borderId="37" xfId="0" applyNumberFormat="1" applyFont="1" applyBorder="1" applyAlignment="1">
      <alignment horizontal="center" readingOrder="1"/>
    </xf>
    <xf numFmtId="10" fontId="18" fillId="0" borderId="18" xfId="0" applyNumberFormat="1" applyFont="1" applyBorder="1" applyAlignment="1">
      <alignment horizontal="center" readingOrder="1"/>
    </xf>
    <xf numFmtId="10" fontId="18" fillId="0" borderId="19" xfId="0" applyNumberFormat="1" applyFont="1" applyBorder="1" applyAlignment="1">
      <alignment horizontal="center" readingOrder="1"/>
    </xf>
    <xf numFmtId="10" fontId="18" fillId="0" borderId="18" xfId="0" applyNumberFormat="1" applyFont="1" applyBorder="1" applyAlignment="1">
      <alignment horizontal="center" vertical="center" readingOrder="1"/>
    </xf>
    <xf numFmtId="10" fontId="18" fillId="0" borderId="19" xfId="0" applyNumberFormat="1" applyFont="1" applyBorder="1" applyAlignment="1">
      <alignment horizontal="center" vertical="center" readingOrder="1"/>
    </xf>
    <xf numFmtId="10" fontId="15" fillId="0" borderId="18" xfId="0" applyNumberFormat="1" applyFont="1" applyBorder="1" applyAlignment="1">
      <alignment horizontal="center" readingOrder="1"/>
    </xf>
    <xf numFmtId="10" fontId="15" fillId="0" borderId="19" xfId="0" applyNumberFormat="1" applyFont="1" applyBorder="1" applyAlignment="1">
      <alignment horizontal="center" readingOrder="1"/>
    </xf>
    <xf numFmtId="10" fontId="17" fillId="0" borderId="41" xfId="0" applyNumberFormat="1" applyFont="1" applyBorder="1" applyAlignment="1">
      <alignment horizontal="center" readingOrder="1"/>
    </xf>
    <xf numFmtId="10" fontId="17" fillId="0" borderId="16" xfId="0" applyNumberFormat="1" applyFont="1" applyBorder="1" applyAlignment="1">
      <alignment horizontal="center"/>
    </xf>
    <xf numFmtId="10" fontId="17" fillId="0" borderId="22" xfId="0" applyNumberFormat="1" applyFont="1" applyBorder="1" applyAlignment="1">
      <alignment horizontal="center"/>
    </xf>
    <xf numFmtId="10" fontId="23" fillId="0" borderId="18" xfId="0" applyNumberFormat="1" applyFont="1" applyBorder="1" applyAlignment="1">
      <alignment horizontal="center" vertical="center"/>
    </xf>
    <xf numFmtId="10" fontId="14" fillId="0" borderId="21" xfId="0" applyNumberFormat="1" applyFont="1" applyBorder="1" applyAlignment="1">
      <alignment horizontal="center" readingOrder="1"/>
    </xf>
    <xf numFmtId="10" fontId="14" fillId="0" borderId="22" xfId="0" applyNumberFormat="1" applyFont="1" applyBorder="1" applyAlignment="1">
      <alignment horizontal="center" readingOrder="1"/>
    </xf>
    <xf numFmtId="10" fontId="12" fillId="19" borderId="34" xfId="0" applyNumberFormat="1" applyFont="1" applyFill="1" applyBorder="1" applyAlignment="1">
      <alignment horizontal="center" vertical="center"/>
    </xf>
    <xf numFmtId="10" fontId="12" fillId="19" borderId="40" xfId="0" applyNumberFormat="1" applyFont="1" applyFill="1" applyBorder="1" applyAlignment="1">
      <alignment horizontal="center" vertical="center"/>
    </xf>
    <xf numFmtId="10" fontId="12" fillId="19" borderId="38" xfId="0" applyNumberFormat="1" applyFont="1" applyFill="1" applyBorder="1" applyAlignment="1">
      <alignment horizontal="center" vertical="center"/>
    </xf>
    <xf numFmtId="10" fontId="13" fillId="9" borderId="18" xfId="0" applyNumberFormat="1" applyFont="1" applyFill="1" applyBorder="1" applyAlignment="1">
      <alignment horizontal="center" readingOrder="1"/>
    </xf>
    <xf numFmtId="10" fontId="13" fillId="9" borderId="19" xfId="0" applyNumberFormat="1" applyFont="1" applyFill="1" applyBorder="1" applyAlignment="1">
      <alignment horizontal="center" readingOrder="1"/>
    </xf>
    <xf numFmtId="0" fontId="13" fillId="9" borderId="19" xfId="0" applyFont="1" applyFill="1" applyBorder="1" applyAlignment="1">
      <alignment horizontal="center" readingOrder="1"/>
    </xf>
    <xf numFmtId="10" fontId="12" fillId="19" borderId="11" xfId="0" applyNumberFormat="1" applyFont="1" applyFill="1" applyBorder="1" applyAlignment="1">
      <alignment horizontal="center" vertical="center"/>
    </xf>
    <xf numFmtId="10" fontId="12" fillId="19" borderId="35" xfId="0" applyNumberFormat="1" applyFont="1" applyFill="1" applyBorder="1" applyAlignment="1">
      <alignment horizontal="center" vertical="center"/>
    </xf>
    <xf numFmtId="1" fontId="12" fillId="19" borderId="19" xfId="0" applyNumberFormat="1" applyFont="1" applyFill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readingOrder="1"/>
    </xf>
    <xf numFmtId="4" fontId="14" fillId="0" borderId="37" xfId="0" applyNumberFormat="1" applyFont="1" applyBorder="1" applyAlignment="1">
      <alignment horizontal="center" readingOrder="1"/>
    </xf>
    <xf numFmtId="4" fontId="14" fillId="0" borderId="19" xfId="0" applyNumberFormat="1" applyFont="1" applyBorder="1" applyAlignment="1">
      <alignment horizontal="center" readingOrder="1"/>
    </xf>
    <xf numFmtId="4" fontId="14" fillId="0" borderId="15" xfId="0" applyNumberFormat="1" applyFont="1" applyBorder="1" applyAlignment="1">
      <alignment horizontal="center" readingOrder="1"/>
    </xf>
    <xf numFmtId="4" fontId="17" fillId="0" borderId="11" xfId="0" applyNumberFormat="1" applyFont="1" applyBorder="1" applyAlignment="1">
      <alignment horizontal="center"/>
    </xf>
    <xf numFmtId="4" fontId="10" fillId="0" borderId="15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 readingOrder="1"/>
    </xf>
    <xf numFmtId="4" fontId="14" fillId="0" borderId="19" xfId="0" applyNumberFormat="1" applyFont="1" applyBorder="1" applyAlignment="1">
      <alignment horizontal="center" vertical="center" readingOrder="1"/>
    </xf>
    <xf numFmtId="0" fontId="14" fillId="0" borderId="18" xfId="0" applyFont="1" applyBorder="1" applyAlignment="1">
      <alignment horizontal="center" readingOrder="1"/>
    </xf>
    <xf numFmtId="4" fontId="14" fillId="0" borderId="18" xfId="0" quotePrefix="1" applyNumberFormat="1" applyFont="1" applyBorder="1" applyAlignment="1">
      <alignment horizontal="center" readingOrder="1"/>
    </xf>
    <xf numFmtId="4" fontId="17" fillId="0" borderId="18" xfId="0" applyNumberFormat="1" applyFont="1" applyBorder="1" applyAlignment="1">
      <alignment horizontal="center" readingOrder="1"/>
    </xf>
    <xf numFmtId="4" fontId="17" fillId="0" borderId="19" xfId="0" applyNumberFormat="1" applyFont="1" applyBorder="1" applyAlignment="1">
      <alignment horizontal="center" readingOrder="1"/>
    </xf>
    <xf numFmtId="4" fontId="18" fillId="0" borderId="18" xfId="0" applyNumberFormat="1" applyFont="1" applyBorder="1" applyAlignment="1">
      <alignment horizontal="center" vertical="center" readingOrder="1"/>
    </xf>
    <xf numFmtId="4" fontId="18" fillId="0" borderId="19" xfId="0" applyNumberFormat="1" applyFont="1" applyBorder="1" applyAlignment="1">
      <alignment horizontal="center" vertical="center" readingOrder="1"/>
    </xf>
    <xf numFmtId="4" fontId="18" fillId="0" borderId="18" xfId="0" applyNumberFormat="1" applyFont="1" applyBorder="1" applyAlignment="1">
      <alignment horizontal="center" readingOrder="1"/>
    </xf>
    <xf numFmtId="4" fontId="18" fillId="0" borderId="19" xfId="0" applyNumberFormat="1" applyFont="1" applyBorder="1" applyAlignment="1">
      <alignment horizontal="center" readingOrder="1"/>
    </xf>
    <xf numFmtId="4" fontId="15" fillId="0" borderId="18" xfId="0" applyNumberFormat="1" applyFont="1" applyBorder="1" applyAlignment="1">
      <alignment horizontal="center" readingOrder="1"/>
    </xf>
    <xf numFmtId="4" fontId="15" fillId="0" borderId="19" xfId="0" applyNumberFormat="1" applyFont="1" applyBorder="1" applyAlignment="1">
      <alignment horizontal="center" readingOrder="1"/>
    </xf>
    <xf numFmtId="4" fontId="14" fillId="0" borderId="11" xfId="0" applyNumberFormat="1" applyFont="1" applyBorder="1" applyAlignment="1">
      <alignment horizontal="center" readingOrder="1"/>
    </xf>
    <xf numFmtId="4" fontId="17" fillId="0" borderId="37" xfId="0" applyNumberFormat="1" applyFont="1" applyBorder="1" applyAlignment="1">
      <alignment horizontal="center" readingOrder="1"/>
    </xf>
    <xf numFmtId="4" fontId="17" fillId="0" borderId="15" xfId="0" applyNumberFormat="1" applyFont="1" applyBorder="1" applyAlignment="1">
      <alignment horizontal="center" readingOrder="1"/>
    </xf>
    <xf numFmtId="4" fontId="17" fillId="0" borderId="11" xfId="0" applyNumberFormat="1" applyFont="1" applyBorder="1" applyAlignment="1">
      <alignment horizontal="center" readingOrder="1"/>
    </xf>
    <xf numFmtId="4" fontId="10" fillId="0" borderId="11" xfId="0" applyNumberFormat="1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/>
    </xf>
    <xf numFmtId="4" fontId="17" fillId="0" borderId="19" xfId="0" applyNumberFormat="1" applyFont="1" applyBorder="1" applyAlignment="1">
      <alignment horizontal="center"/>
    </xf>
    <xf numFmtId="4" fontId="12" fillId="19" borderId="34" xfId="0" applyNumberFormat="1" applyFont="1" applyFill="1" applyBorder="1" applyAlignment="1">
      <alignment horizontal="center" vertical="center"/>
    </xf>
    <xf numFmtId="4" fontId="12" fillId="19" borderId="38" xfId="0" applyNumberFormat="1" applyFont="1" applyFill="1" applyBorder="1" applyAlignment="1">
      <alignment horizontal="center" vertical="center"/>
    </xf>
    <xf numFmtId="4" fontId="12" fillId="19" borderId="35" xfId="0" applyNumberFormat="1" applyFont="1" applyFill="1" applyBorder="1" applyAlignment="1">
      <alignment horizontal="center" vertical="center"/>
    </xf>
    <xf numFmtId="4" fontId="13" fillId="9" borderId="18" xfId="0" applyNumberFormat="1" applyFont="1" applyFill="1" applyBorder="1" applyAlignment="1">
      <alignment horizontal="center" readingOrder="1"/>
    </xf>
    <xf numFmtId="4" fontId="13" fillId="9" borderId="19" xfId="0" applyNumberFormat="1" applyFont="1" applyFill="1" applyBorder="1" applyAlignment="1">
      <alignment horizontal="center" readingOrder="1"/>
    </xf>
    <xf numFmtId="0" fontId="13" fillId="9" borderId="18" xfId="0" applyFont="1" applyFill="1" applyBorder="1" applyAlignment="1">
      <alignment horizontal="center" readingOrder="1"/>
    </xf>
    <xf numFmtId="4" fontId="12" fillId="19" borderId="11" xfId="0" applyNumberFormat="1" applyFont="1" applyFill="1" applyBorder="1" applyAlignment="1">
      <alignment horizontal="center" vertical="center"/>
    </xf>
    <xf numFmtId="1" fontId="12" fillId="19" borderId="37" xfId="0" applyNumberFormat="1" applyFont="1" applyFill="1" applyBorder="1" applyAlignment="1">
      <alignment horizontal="center" vertical="center"/>
    </xf>
    <xf numFmtId="1" fontId="12" fillId="19" borderId="15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/>
    <xf numFmtId="4" fontId="3" fillId="0" borderId="11" xfId="0" applyNumberFormat="1" applyFont="1" applyBorder="1"/>
    <xf numFmtId="4" fontId="10" fillId="0" borderId="9" xfId="0" applyNumberFormat="1" applyFont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/>
    <xf numFmtId="166" fontId="12" fillId="19" borderId="1" xfId="0" applyNumberFormat="1" applyFont="1" applyFill="1" applyBorder="1" applyAlignment="1">
      <alignment horizontal="center" vertical="center"/>
    </xf>
    <xf numFmtId="166" fontId="12" fillId="19" borderId="5" xfId="0" applyNumberFormat="1" applyFont="1" applyFill="1" applyBorder="1" applyAlignment="1">
      <alignment horizontal="center" vertical="center"/>
    </xf>
    <xf numFmtId="1" fontId="12" fillId="19" borderId="5" xfId="0" applyNumberFormat="1" applyFont="1" applyFill="1" applyBorder="1" applyAlignment="1">
      <alignment horizontal="center" vertical="center"/>
    </xf>
    <xf numFmtId="166" fontId="12" fillId="19" borderId="3" xfId="0" applyNumberFormat="1" applyFont="1" applyFill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readingOrder="1"/>
    </xf>
    <xf numFmtId="3" fontId="14" fillId="0" borderId="19" xfId="0" applyNumberFormat="1" applyFont="1" applyBorder="1" applyAlignment="1">
      <alignment horizontal="center" readingOrder="1"/>
    </xf>
    <xf numFmtId="3" fontId="10" fillId="0" borderId="1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readingOrder="1"/>
    </xf>
    <xf numFmtId="3" fontId="14" fillId="0" borderId="1" xfId="0" applyNumberFormat="1" applyFont="1" applyBorder="1" applyAlignment="1">
      <alignment horizontal="center" readingOrder="1"/>
    </xf>
    <xf numFmtId="3" fontId="14" fillId="0" borderId="18" xfId="0" applyNumberFormat="1" applyFont="1" applyBorder="1" applyAlignment="1">
      <alignment horizontal="center" vertical="center" readingOrder="1"/>
    </xf>
    <xf numFmtId="3" fontId="14" fillId="0" borderId="19" xfId="0" applyNumberFormat="1" applyFont="1" applyBorder="1" applyAlignment="1">
      <alignment horizontal="center" vertical="center" readingOrder="1"/>
    </xf>
    <xf numFmtId="3" fontId="15" fillId="0" borderId="18" xfId="0" applyNumberFormat="1" applyFont="1" applyBorder="1" applyAlignment="1">
      <alignment horizontal="center" readingOrder="1"/>
    </xf>
    <xf numFmtId="3" fontId="15" fillId="0" borderId="19" xfId="0" applyNumberFormat="1" applyFont="1" applyBorder="1" applyAlignment="1">
      <alignment horizontal="center" readingOrder="1"/>
    </xf>
    <xf numFmtId="0" fontId="14" fillId="10" borderId="18" xfId="0" applyFont="1" applyFill="1" applyBorder="1" applyAlignment="1">
      <alignment horizontal="center" readingOrder="1"/>
    </xf>
    <xf numFmtId="0" fontId="14" fillId="10" borderId="19" xfId="0" applyFont="1" applyFill="1" applyBorder="1" applyAlignment="1">
      <alignment horizontal="center" readingOrder="1"/>
    </xf>
    <xf numFmtId="3" fontId="14" fillId="0" borderId="34" xfId="0" applyNumberFormat="1" applyFont="1" applyBorder="1" applyAlignment="1">
      <alignment horizontal="center" readingOrder="1"/>
    </xf>
    <xf numFmtId="3" fontId="14" fillId="0" borderId="36" xfId="0" applyNumberFormat="1" applyFont="1" applyBorder="1" applyAlignment="1">
      <alignment horizontal="center" readingOrder="1"/>
    </xf>
    <xf numFmtId="3" fontId="10" fillId="0" borderId="34" xfId="0" applyNumberFormat="1" applyFont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readingOrder="1"/>
    </xf>
    <xf numFmtId="166" fontId="12" fillId="19" borderId="10" xfId="0" applyNumberFormat="1" applyFont="1" applyFill="1" applyBorder="1" applyAlignment="1">
      <alignment horizontal="center" vertical="center"/>
    </xf>
    <xf numFmtId="1" fontId="12" fillId="19" borderId="10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0" borderId="34" xfId="0" applyNumberFormat="1" applyFont="1" applyBorder="1" applyAlignment="1">
      <alignment horizontal="center" vertical="center"/>
    </xf>
    <xf numFmtId="1" fontId="12" fillId="19" borderId="8" xfId="0" applyNumberFormat="1" applyFont="1" applyFill="1" applyBorder="1" applyAlignment="1">
      <alignment horizontal="center" vertical="center"/>
    </xf>
    <xf numFmtId="166" fontId="12" fillId="19" borderId="9" xfId="0" applyNumberFormat="1" applyFont="1" applyFill="1" applyBorder="1" applyAlignment="1">
      <alignment horizontal="center" vertical="center"/>
    </xf>
    <xf numFmtId="166" fontId="12" fillId="19" borderId="23" xfId="0" applyNumberFormat="1" applyFont="1" applyFill="1" applyBorder="1" applyAlignment="1">
      <alignment horizontal="center" vertical="center"/>
    </xf>
    <xf numFmtId="10" fontId="10" fillId="0" borderId="4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10" fillId="0" borderId="5" xfId="1" applyNumberFormat="1" applyFont="1" applyBorder="1" applyAlignment="1">
      <alignment horizontal="center" vertical="center"/>
    </xf>
    <xf numFmtId="10" fontId="10" fillId="0" borderId="3" xfId="1" applyNumberFormat="1" applyFont="1" applyBorder="1" applyAlignment="1">
      <alignment horizontal="center" vertical="center"/>
    </xf>
    <xf numFmtId="10" fontId="10" fillId="10" borderId="4" xfId="1" applyNumberFormat="1" applyFont="1" applyFill="1" applyBorder="1" applyAlignment="1">
      <alignment horizontal="center" vertical="center"/>
    </xf>
    <xf numFmtId="3" fontId="10" fillId="10" borderId="18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0" fontId="10" fillId="10" borderId="18" xfId="0" applyNumberFormat="1" applyFont="1" applyFill="1" applyBorder="1" applyAlignment="1">
      <alignment horizontal="center" vertical="center"/>
    </xf>
    <xf numFmtId="10" fontId="10" fillId="10" borderId="19" xfId="0" applyNumberFormat="1" applyFont="1" applyFill="1" applyBorder="1" applyAlignment="1">
      <alignment horizontal="center" vertical="center"/>
    </xf>
    <xf numFmtId="10" fontId="22" fillId="0" borderId="18" xfId="0" quotePrefix="1" applyNumberFormat="1" applyFont="1" applyBorder="1" applyAlignment="1">
      <alignment horizontal="center"/>
    </xf>
    <xf numFmtId="10" fontId="22" fillId="0" borderId="19" xfId="0" quotePrefix="1" applyNumberFormat="1" applyFont="1" applyBorder="1" applyAlignment="1">
      <alignment horizontal="center"/>
    </xf>
    <xf numFmtId="10" fontId="22" fillId="0" borderId="37" xfId="0" quotePrefix="1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 vertical="center" readingOrder="1"/>
    </xf>
    <xf numFmtId="3" fontId="10" fillId="0" borderId="19" xfId="0" applyNumberFormat="1" applyFont="1" applyBorder="1" applyAlignment="1">
      <alignment horizontal="center" vertical="center" readingOrder="1"/>
    </xf>
    <xf numFmtId="3" fontId="10" fillId="0" borderId="4" xfId="1" applyNumberFormat="1" applyFont="1" applyBorder="1" applyAlignment="1">
      <alignment horizontal="center" vertical="center"/>
    </xf>
    <xf numFmtId="1" fontId="12" fillId="19" borderId="4" xfId="0" applyNumberFormat="1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 wrapText="1"/>
    </xf>
    <xf numFmtId="3" fontId="21" fillId="19" borderId="1" xfId="0" applyNumberFormat="1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3" fillId="9" borderId="18" xfId="0" applyNumberFormat="1" applyFont="1" applyFill="1" applyBorder="1" applyAlignment="1">
      <alignment horizontal="center" vertical="center" wrapText="1" readingOrder="1"/>
    </xf>
    <xf numFmtId="10" fontId="13" fillId="9" borderId="19" xfId="0" applyNumberFormat="1" applyFont="1" applyFill="1" applyBorder="1" applyAlignment="1">
      <alignment horizontal="center" vertical="center" wrapText="1" readingOrder="1"/>
    </xf>
    <xf numFmtId="10" fontId="13" fillId="9" borderId="18" xfId="0" applyNumberFormat="1" applyFont="1" applyFill="1" applyBorder="1" applyAlignment="1">
      <alignment horizontal="center" wrapText="1" readingOrder="1"/>
    </xf>
    <xf numFmtId="10" fontId="13" fillId="9" borderId="19" xfId="0" applyNumberFormat="1" applyFont="1" applyFill="1" applyBorder="1" applyAlignment="1">
      <alignment horizontal="center" wrapText="1" readingOrder="1"/>
    </xf>
    <xf numFmtId="0" fontId="13" fillId="9" borderId="19" xfId="0" applyFont="1" applyFill="1" applyBorder="1" applyAlignment="1">
      <alignment horizontal="center" wrapText="1" readingOrder="1"/>
    </xf>
  </cellXfs>
  <cellStyles count="3">
    <cellStyle name="Normal" xfId="0" builtinId="0"/>
    <cellStyle name="Normal 2" xfId="1" xr:uid="{8DDDC5CA-9025-491A-8415-069E9E47A47C}"/>
    <cellStyle name="Normal 3" xfId="2" xr:uid="{2EEE5FFE-4659-46F5-93DB-8FF279A93BAF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40</xdr:col>
      <xdr:colOff>2162175</xdr:colOff>
      <xdr:row>5</xdr:row>
      <xdr:rowOff>38100</xdr:rowOff>
    </xdr:to>
    <xdr:pic>
      <xdr:nvPicPr>
        <xdr:cNvPr id="1033" name="Imagem 2" descr="Texto&#10;&#10;Descrição gerada automaticamente">
          <a:extLst>
            <a:ext uri="{FF2B5EF4-FFF2-40B4-BE49-F238E27FC236}">
              <a16:creationId xmlns:a16="http://schemas.microsoft.com/office/drawing/2014/main" id="{97D0F468-AD60-9720-D548-F8009E79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3105150</xdr:colOff>
      <xdr:row>0</xdr:row>
      <xdr:rowOff>133350</xdr:rowOff>
    </xdr:from>
    <xdr:to>
      <xdr:col>47</xdr:col>
      <xdr:colOff>1066800</xdr:colOff>
      <xdr:row>5</xdr:row>
      <xdr:rowOff>47625</xdr:rowOff>
    </xdr:to>
    <xdr:pic>
      <xdr:nvPicPr>
        <xdr:cNvPr id="1034" name="Imagem 4">
          <a:extLst>
            <a:ext uri="{FF2B5EF4-FFF2-40B4-BE49-F238E27FC236}">
              <a16:creationId xmlns:a16="http://schemas.microsoft.com/office/drawing/2014/main" id="{AA93C1B5-8F34-E295-7238-4FE93593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3350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3124200</xdr:colOff>
      <xdr:row>0</xdr:row>
      <xdr:rowOff>123825</xdr:rowOff>
    </xdr:from>
    <xdr:to>
      <xdr:col>41</xdr:col>
      <xdr:colOff>1076325</xdr:colOff>
      <xdr:row>5</xdr:row>
      <xdr:rowOff>38100</xdr:rowOff>
    </xdr:to>
    <xdr:pic>
      <xdr:nvPicPr>
        <xdr:cNvPr id="2057" name="Imagem 4">
          <a:extLst>
            <a:ext uri="{FF2B5EF4-FFF2-40B4-BE49-F238E27FC236}">
              <a16:creationId xmlns:a16="http://schemas.microsoft.com/office/drawing/2014/main" id="{169DDB1B-2E04-DCBF-9C51-17E02430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58" name="Imagem 2" descr="Texto&#10;&#10;Descrição gerada automaticamente">
          <a:extLst>
            <a:ext uri="{FF2B5EF4-FFF2-40B4-BE49-F238E27FC236}">
              <a16:creationId xmlns:a16="http://schemas.microsoft.com/office/drawing/2014/main" id="{F81EFBFE-780C-52EA-FD94-2AFE16C2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3124200</xdr:colOff>
      <xdr:row>0</xdr:row>
      <xdr:rowOff>123825</xdr:rowOff>
    </xdr:from>
    <xdr:to>
      <xdr:col>41</xdr:col>
      <xdr:colOff>1076325</xdr:colOff>
      <xdr:row>5</xdr:row>
      <xdr:rowOff>38100</xdr:rowOff>
    </xdr:to>
    <xdr:pic>
      <xdr:nvPicPr>
        <xdr:cNvPr id="2059" name="Imagem 4">
          <a:extLst>
            <a:ext uri="{FF2B5EF4-FFF2-40B4-BE49-F238E27FC236}">
              <a16:creationId xmlns:a16="http://schemas.microsoft.com/office/drawing/2014/main" id="{92AB82DB-56CF-2274-C6E0-11C23B71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60" name="Imagem 4" descr="Texto&#10;&#10;Descrição gerada automaticamente">
          <a:extLst>
            <a:ext uri="{FF2B5EF4-FFF2-40B4-BE49-F238E27FC236}">
              <a16:creationId xmlns:a16="http://schemas.microsoft.com/office/drawing/2014/main" id="{D64E1FEB-24F2-9972-91CD-6BFB8129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74</xdr:col>
      <xdr:colOff>1057275</xdr:colOff>
      <xdr:row>5</xdr:row>
      <xdr:rowOff>19050</xdr:rowOff>
    </xdr:to>
    <xdr:pic>
      <xdr:nvPicPr>
        <xdr:cNvPr id="3081" name="Imagem 1">
          <a:extLst>
            <a:ext uri="{FF2B5EF4-FFF2-40B4-BE49-F238E27FC236}">
              <a16:creationId xmlns:a16="http://schemas.microsoft.com/office/drawing/2014/main" id="{D3AA5A5A-A9C8-7EDD-E3F6-EA12EB5D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4191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3082" name="Imagem 2" descr="Texto&#10;&#10;Descrição gerada automaticamente">
          <a:extLst>
            <a:ext uri="{FF2B5EF4-FFF2-40B4-BE49-F238E27FC236}">
              <a16:creationId xmlns:a16="http://schemas.microsoft.com/office/drawing/2014/main" id="{54087293-4C71-C828-3EB3-6388E291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38E7-FF4D-42F4-8BED-09FB4768452C}">
  <sheetPr>
    <tabColor theme="5" tint="0.39997558519241921"/>
  </sheetPr>
  <dimension ref="A1:BW231"/>
  <sheetViews>
    <sheetView showGridLines="0" defaultGridColor="0" view="pageBreakPreview" topLeftCell="AO1" colorId="0" zoomScaleNormal="100" zoomScaleSheetLayoutView="100" workbookViewId="0">
      <selection activeCell="AV223" sqref="A7:BS223"/>
    </sheetView>
  </sheetViews>
  <sheetFormatPr defaultRowHeight="12.75" x14ac:dyDescent="0.25"/>
  <cols>
    <col min="1" max="1" width="36.85546875" style="204" hidden="1" customWidth="1"/>
    <col min="2" max="2" width="8.7109375" style="1" hidden="1" customWidth="1"/>
    <col min="3" max="3" width="12.7109375" style="1" hidden="1" customWidth="1"/>
    <col min="4" max="4" width="10.28515625" style="85" hidden="1" customWidth="1"/>
    <col min="5" max="7" width="12.7109375" style="1" hidden="1" customWidth="1"/>
    <col min="8" max="9" width="12.7109375" style="87" hidden="1" customWidth="1"/>
    <col min="10" max="14" width="12.7109375" style="1" hidden="1" customWidth="1"/>
    <col min="15" max="15" width="12.7109375" style="87" hidden="1" customWidth="1"/>
    <col min="16" max="16" width="6.85546875" style="1" hidden="1" customWidth="1"/>
    <col min="17" max="17" width="12" style="85" hidden="1" customWidth="1"/>
    <col min="18" max="20" width="8.140625" style="87" hidden="1" customWidth="1"/>
    <col min="21" max="21" width="8.140625" style="1" hidden="1" customWidth="1"/>
    <col min="22" max="23" width="8.140625" style="87" hidden="1" customWidth="1"/>
    <col min="24" max="25" width="8.140625" style="1" hidden="1" customWidth="1"/>
    <col min="26" max="27" width="8.140625" style="87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87" hidden="1" customWidth="1"/>
    <col min="37" max="37" width="20.7109375" style="1" hidden="1" customWidth="1"/>
    <col min="38" max="38" width="11.85546875" style="1" hidden="1" customWidth="1"/>
    <col min="39" max="39" width="12.7109375" style="85" hidden="1" customWidth="1"/>
    <col min="40" max="40" width="12.140625" style="1" hidden="1" customWidth="1"/>
    <col min="41" max="41" width="63.28515625" style="1" customWidth="1"/>
    <col min="42" max="42" width="15.7109375" style="85" hidden="1" customWidth="1"/>
    <col min="43" max="43" width="12.7109375" style="1" hidden="1" customWidth="1"/>
    <col min="44" max="44" width="20.7109375" style="85" customWidth="1"/>
    <col min="45" max="46" width="15.7109375" style="1" hidden="1" customWidth="1"/>
    <col min="47" max="47" width="20.85546875" style="1" hidden="1" customWidth="1"/>
    <col min="48" max="48" width="20.85546875" style="1" customWidth="1"/>
    <col min="49" max="71" width="15.7109375" style="1" hidden="1" customWidth="1"/>
    <col min="72" max="72" width="9.140625" style="1" customWidth="1"/>
    <col min="73" max="16384" width="9.140625" style="1"/>
  </cols>
  <sheetData>
    <row r="1" spans="1:75" x14ac:dyDescent="0.25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  <c r="BR1" s="374"/>
      <c r="BS1" s="374"/>
    </row>
    <row r="2" spans="1:75" x14ac:dyDescent="0.25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</row>
    <row r="3" spans="1:75" x14ac:dyDescent="0.25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</row>
    <row r="4" spans="1:75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</row>
    <row r="5" spans="1:75" x14ac:dyDescent="0.25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</row>
    <row r="6" spans="1:75" x14ac:dyDescent="0.25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</row>
    <row r="7" spans="1:75" x14ac:dyDescent="0.25">
      <c r="A7" s="375" t="s">
        <v>0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W7" s="2"/>
    </row>
    <row r="8" spans="1:75" x14ac:dyDescent="0.25">
      <c r="A8" s="3" t="s">
        <v>1</v>
      </c>
      <c r="B8" s="376" t="s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8"/>
      <c r="AO8" s="375" t="s">
        <v>3</v>
      </c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</row>
    <row r="9" spans="1:75" s="4" customFormat="1" ht="15" x14ac:dyDescent="0.25">
      <c r="B9" s="4">
        <f>COLUMN()</f>
        <v>2</v>
      </c>
      <c r="C9" s="4">
        <f>COLUMN()</f>
        <v>3</v>
      </c>
      <c r="D9" s="5">
        <f>COLUMN()</f>
        <v>4</v>
      </c>
      <c r="E9" s="4">
        <f>COLUMN()</f>
        <v>5</v>
      </c>
      <c r="F9" s="4">
        <f>COLUMN()</f>
        <v>6</v>
      </c>
      <c r="G9" s="4">
        <f>COLUMN()</f>
        <v>7</v>
      </c>
      <c r="H9" s="4">
        <f>COLUMN()</f>
        <v>8</v>
      </c>
      <c r="I9" s="4">
        <f>COLUMN()</f>
        <v>9</v>
      </c>
      <c r="J9" s="4">
        <f>COLUMN()</f>
        <v>10</v>
      </c>
      <c r="K9" s="4">
        <f>COLUMN()</f>
        <v>11</v>
      </c>
      <c r="L9" s="4">
        <f>COLUMN()</f>
        <v>12</v>
      </c>
      <c r="M9" s="4">
        <f>COLUMN()</f>
        <v>13</v>
      </c>
      <c r="N9" s="4">
        <f>COLUMN()</f>
        <v>14</v>
      </c>
      <c r="O9" s="6">
        <f>COLUMN()</f>
        <v>15</v>
      </c>
      <c r="P9" s="4">
        <f>COLUMN()</f>
        <v>16</v>
      </c>
      <c r="Q9" s="5">
        <f>COLUMN()</f>
        <v>17</v>
      </c>
      <c r="R9" s="5">
        <f>COLUMN()</f>
        <v>18</v>
      </c>
      <c r="S9" s="5">
        <f>COLUMN()</f>
        <v>19</v>
      </c>
      <c r="T9" s="5">
        <f>COLUMN()</f>
        <v>20</v>
      </c>
      <c r="U9" s="5">
        <f>COLUMN()</f>
        <v>21</v>
      </c>
      <c r="V9" s="5">
        <f>COLUMN()</f>
        <v>22</v>
      </c>
      <c r="W9" s="5">
        <f>COLUMN()</f>
        <v>23</v>
      </c>
      <c r="X9" s="5">
        <f>COLUMN()</f>
        <v>24</v>
      </c>
      <c r="Y9" s="5">
        <f>COLUMN()</f>
        <v>25</v>
      </c>
      <c r="Z9" s="5">
        <f>COLUMN()</f>
        <v>26</v>
      </c>
      <c r="AA9" s="5">
        <f>COLUMN()</f>
        <v>27</v>
      </c>
      <c r="AB9" s="5">
        <f>COLUMN()</f>
        <v>28</v>
      </c>
      <c r="AC9" s="5">
        <f>COLUMN()</f>
        <v>29</v>
      </c>
      <c r="AD9" s="5">
        <f>COLUMN()</f>
        <v>30</v>
      </c>
      <c r="AE9" s="5">
        <f>COLUMN()</f>
        <v>31</v>
      </c>
      <c r="AF9" s="5">
        <f>COLUMN()</f>
        <v>32</v>
      </c>
      <c r="AG9" s="5">
        <f>COLUMN()</f>
        <v>33</v>
      </c>
      <c r="AH9" s="5">
        <f>COLUMN()</f>
        <v>34</v>
      </c>
      <c r="AI9" s="5">
        <f>COLUMN()</f>
        <v>35</v>
      </c>
      <c r="AJ9" s="7">
        <f>COLUMN()</f>
        <v>36</v>
      </c>
      <c r="AK9" s="5">
        <f>COLUMN()</f>
        <v>37</v>
      </c>
      <c r="AL9" s="5">
        <f>COLUMN()</f>
        <v>38</v>
      </c>
      <c r="AM9" s="5"/>
      <c r="AN9" s="5"/>
      <c r="AO9" s="5"/>
      <c r="AP9" s="5"/>
      <c r="AQ9" s="5"/>
      <c r="AR9" s="5"/>
      <c r="AS9" s="5">
        <f>COLUMN()</f>
        <v>45</v>
      </c>
      <c r="AT9" s="5">
        <f>COLUMN()</f>
        <v>46</v>
      </c>
      <c r="AU9" s="5">
        <f>COLUMN()</f>
        <v>47</v>
      </c>
      <c r="AV9" s="5">
        <f>COLUMN()</f>
        <v>48</v>
      </c>
      <c r="AW9" s="5">
        <f>COLUMN()</f>
        <v>49</v>
      </c>
      <c r="AX9" s="5">
        <f>COLUMN()</f>
        <v>50</v>
      </c>
      <c r="AY9" s="5">
        <f>COLUMN()</f>
        <v>51</v>
      </c>
      <c r="AZ9" s="5">
        <f>COLUMN()</f>
        <v>52</v>
      </c>
      <c r="BA9" s="5">
        <f>COLUMN()</f>
        <v>53</v>
      </c>
      <c r="BB9" s="5">
        <f>COLUMN()</f>
        <v>54</v>
      </c>
      <c r="BC9" s="5">
        <f>COLUMN()</f>
        <v>55</v>
      </c>
      <c r="BD9" s="5">
        <f>COLUMN()</f>
        <v>56</v>
      </c>
      <c r="BE9" s="5">
        <f>COLUMN()</f>
        <v>57</v>
      </c>
      <c r="BF9" s="5">
        <f>COLUMN()</f>
        <v>58</v>
      </c>
      <c r="BG9" s="5">
        <f>COLUMN()</f>
        <v>59</v>
      </c>
      <c r="BH9" s="5">
        <f>COLUMN()</f>
        <v>60</v>
      </c>
      <c r="BI9" s="5">
        <f>COLUMN()</f>
        <v>61</v>
      </c>
      <c r="BJ9" s="5">
        <f>COLUMN()</f>
        <v>62</v>
      </c>
      <c r="BK9" s="5">
        <f>COLUMN()</f>
        <v>63</v>
      </c>
      <c r="BL9" s="5">
        <f>COLUMN()</f>
        <v>64</v>
      </c>
      <c r="BM9" s="5">
        <f>COLUMN()</f>
        <v>65</v>
      </c>
      <c r="BN9" s="5">
        <f>COLUMN()</f>
        <v>66</v>
      </c>
      <c r="BO9" s="5">
        <f>COLUMN()</f>
        <v>67</v>
      </c>
      <c r="BP9" s="5">
        <f>COLUMN()</f>
        <v>68</v>
      </c>
      <c r="BQ9" s="5">
        <f>COLUMN()</f>
        <v>69</v>
      </c>
      <c r="BR9" s="5">
        <f>COLUMN()</f>
        <v>70</v>
      </c>
      <c r="BS9" s="5">
        <f>COLUMN()</f>
        <v>71</v>
      </c>
    </row>
    <row r="10" spans="1:75" s="11" customFormat="1" x14ac:dyDescent="0.25">
      <c r="A10" s="8" t="s">
        <v>4</v>
      </c>
      <c r="B10" s="9" t="s">
        <v>5</v>
      </c>
      <c r="C10" s="10">
        <v>44531</v>
      </c>
      <c r="D10" s="9" t="s">
        <v>5</v>
      </c>
      <c r="E10" s="10" t="e">
        <f ca="1">_xll.FIMMÊS(C10,0)+1</f>
        <v>#NAME?</v>
      </c>
      <c r="F10" s="10" t="e">
        <f t="shared" ref="F10:P10" ca="1" si="0">_xll.FIMMÊS(E10,0)+1</f>
        <v>#NAME?</v>
      </c>
      <c r="G10" s="10" t="e">
        <f t="shared" ca="1" si="0"/>
        <v>#NAME?</v>
      </c>
      <c r="H10" s="10" t="e">
        <f t="shared" ca="1" si="0"/>
        <v>#NAME?</v>
      </c>
      <c r="I10" s="10" t="e">
        <f t="shared" ca="1" si="0"/>
        <v>#NAME?</v>
      </c>
      <c r="J10" s="10" t="e">
        <f t="shared" ca="1" si="0"/>
        <v>#NAME?</v>
      </c>
      <c r="K10" s="10" t="e">
        <f t="shared" ca="1" si="0"/>
        <v>#NAME?</v>
      </c>
      <c r="L10" s="10" t="e">
        <f t="shared" ca="1" si="0"/>
        <v>#NAME?</v>
      </c>
      <c r="M10" s="10" t="e">
        <f t="shared" ca="1" si="0"/>
        <v>#NAME?</v>
      </c>
      <c r="N10" s="10" t="e">
        <f t="shared" ca="1" si="0"/>
        <v>#NAME?</v>
      </c>
      <c r="O10" s="10" t="e">
        <f t="shared" ca="1" si="0"/>
        <v>#NAME?</v>
      </c>
      <c r="P10" s="10" t="e">
        <f t="shared" ca="1" si="0"/>
        <v>#NAME?</v>
      </c>
      <c r="Q10" s="9" t="s">
        <v>5</v>
      </c>
      <c r="R10" s="10" t="e">
        <f ca="1">_xll.FIMMÊS(P10,0)+1</f>
        <v>#NAME?</v>
      </c>
      <c r="S10" s="10" t="e">
        <f t="shared" ref="S10:AL10" ca="1" si="1">_xll.FIMMÊS(R10,0)+1</f>
        <v>#NAME?</v>
      </c>
      <c r="T10" s="10" t="e">
        <f t="shared" ca="1" si="1"/>
        <v>#NAME?</v>
      </c>
      <c r="U10" s="10" t="e">
        <f t="shared" ca="1" si="1"/>
        <v>#NAME?</v>
      </c>
      <c r="V10" s="10" t="e">
        <f t="shared" ca="1" si="1"/>
        <v>#NAME?</v>
      </c>
      <c r="W10" s="10" t="e">
        <f t="shared" ca="1" si="1"/>
        <v>#NAME?</v>
      </c>
      <c r="X10" s="10" t="e">
        <f t="shared" ca="1" si="1"/>
        <v>#NAME?</v>
      </c>
      <c r="Y10" s="10" t="e">
        <f t="shared" ca="1" si="1"/>
        <v>#NAME?</v>
      </c>
      <c r="Z10" s="10" t="e">
        <f t="shared" ca="1" si="1"/>
        <v>#NAME?</v>
      </c>
      <c r="AA10" s="10" t="e">
        <f t="shared" ca="1" si="1"/>
        <v>#NAME?</v>
      </c>
      <c r="AB10" s="10" t="e">
        <f t="shared" ca="1" si="1"/>
        <v>#NAME?</v>
      </c>
      <c r="AC10" s="10" t="e">
        <f t="shared" ca="1" si="1"/>
        <v>#NAME?</v>
      </c>
      <c r="AD10" s="10" t="e">
        <f t="shared" ca="1" si="1"/>
        <v>#NAME?</v>
      </c>
      <c r="AE10" s="10" t="e">
        <f t="shared" ca="1" si="1"/>
        <v>#NAME?</v>
      </c>
      <c r="AF10" s="10" t="e">
        <f t="shared" ca="1" si="1"/>
        <v>#NAME?</v>
      </c>
      <c r="AG10" s="10" t="e">
        <f t="shared" ca="1" si="1"/>
        <v>#NAME?</v>
      </c>
      <c r="AH10" s="10" t="e">
        <f t="shared" ca="1" si="1"/>
        <v>#NAME?</v>
      </c>
      <c r="AI10" s="10" t="e">
        <f t="shared" ca="1" si="1"/>
        <v>#NAME?</v>
      </c>
      <c r="AJ10" s="10" t="e">
        <f t="shared" ca="1" si="1"/>
        <v>#NAME?</v>
      </c>
      <c r="AK10" s="10" t="e">
        <f t="shared" ca="1" si="1"/>
        <v>#NAME?</v>
      </c>
      <c r="AL10" s="10" t="e">
        <f t="shared" ca="1" si="1"/>
        <v>#NAME?</v>
      </c>
      <c r="AM10" s="10" t="s">
        <v>6</v>
      </c>
      <c r="AN10" s="10" t="s">
        <v>7</v>
      </c>
      <c r="AO10" s="8" t="s">
        <v>4</v>
      </c>
      <c r="AP10" s="10" t="s">
        <v>6</v>
      </c>
      <c r="AQ10" s="10" t="s">
        <v>8</v>
      </c>
      <c r="AR10" s="10" t="s">
        <v>5</v>
      </c>
      <c r="AS10" s="10" t="e">
        <f ca="1">_xll.FIMMÊS(AL10,0)+1</f>
        <v>#NAME?</v>
      </c>
      <c r="AT10" s="10" t="e">
        <f ca="1">_xll.FIMMÊS(AS10,0)+1</f>
        <v>#NAME?</v>
      </c>
      <c r="AU10" s="10" t="e">
        <f t="shared" ref="AU10:BS10" ca="1" si="2">_xll.FIMMÊS(AT10,0)+1</f>
        <v>#NAME?</v>
      </c>
      <c r="AV10" s="10" t="e">
        <f t="shared" ca="1" si="2"/>
        <v>#NAME?</v>
      </c>
      <c r="AW10" s="10" t="e">
        <f t="shared" ca="1" si="2"/>
        <v>#NAME?</v>
      </c>
      <c r="AX10" s="10" t="e">
        <f t="shared" ca="1" si="2"/>
        <v>#NAME?</v>
      </c>
      <c r="AY10" s="10" t="e">
        <f t="shared" ca="1" si="2"/>
        <v>#NAME?</v>
      </c>
      <c r="AZ10" s="10" t="e">
        <f t="shared" ca="1" si="2"/>
        <v>#NAME?</v>
      </c>
      <c r="BA10" s="10" t="e">
        <f t="shared" ca="1" si="2"/>
        <v>#NAME?</v>
      </c>
      <c r="BB10" s="10" t="e">
        <f t="shared" ca="1" si="2"/>
        <v>#NAME?</v>
      </c>
      <c r="BC10" s="10" t="e">
        <f t="shared" ca="1" si="2"/>
        <v>#NAME?</v>
      </c>
      <c r="BD10" s="10" t="e">
        <f t="shared" ca="1" si="2"/>
        <v>#NAME?</v>
      </c>
      <c r="BE10" s="10" t="e">
        <f t="shared" ca="1" si="2"/>
        <v>#NAME?</v>
      </c>
      <c r="BF10" s="10" t="e">
        <f t="shared" ca="1" si="2"/>
        <v>#NAME?</v>
      </c>
      <c r="BG10" s="10" t="e">
        <f t="shared" ca="1" si="2"/>
        <v>#NAME?</v>
      </c>
      <c r="BH10" s="10" t="e">
        <f t="shared" ca="1" si="2"/>
        <v>#NAME?</v>
      </c>
      <c r="BI10" s="10" t="e">
        <f t="shared" ca="1" si="2"/>
        <v>#NAME?</v>
      </c>
      <c r="BJ10" s="10" t="e">
        <f t="shared" ca="1" si="2"/>
        <v>#NAME?</v>
      </c>
      <c r="BK10" s="10" t="e">
        <f t="shared" ca="1" si="2"/>
        <v>#NAME?</v>
      </c>
      <c r="BL10" s="10" t="e">
        <f t="shared" ca="1" si="2"/>
        <v>#NAME?</v>
      </c>
      <c r="BM10" s="10" t="e">
        <f t="shared" ca="1" si="2"/>
        <v>#NAME?</v>
      </c>
      <c r="BN10" s="10" t="e">
        <f t="shared" ca="1" si="2"/>
        <v>#NAME?</v>
      </c>
      <c r="BO10" s="10" t="e">
        <f t="shared" ca="1" si="2"/>
        <v>#NAME?</v>
      </c>
      <c r="BP10" s="10" t="e">
        <f t="shared" ca="1" si="2"/>
        <v>#NAME?</v>
      </c>
      <c r="BQ10" s="10" t="e">
        <f t="shared" ca="1" si="2"/>
        <v>#NAME?</v>
      </c>
      <c r="BR10" s="10" t="e">
        <f t="shared" ca="1" si="2"/>
        <v>#NAME?</v>
      </c>
      <c r="BS10" s="10" t="e">
        <f t="shared" ca="1" si="2"/>
        <v>#NAME?</v>
      </c>
    </row>
    <row r="11" spans="1:75" x14ac:dyDescent="0.2">
      <c r="A11" s="12" t="s">
        <v>9</v>
      </c>
      <c r="B11" s="13">
        <v>388</v>
      </c>
      <c r="C11" s="14">
        <v>60</v>
      </c>
      <c r="D11" s="13">
        <v>388</v>
      </c>
      <c r="E11" s="14">
        <v>116</v>
      </c>
      <c r="F11" s="14">
        <v>101</v>
      </c>
      <c r="G11" s="14">
        <v>165</v>
      </c>
      <c r="H11" s="14">
        <v>125</v>
      </c>
      <c r="I11" s="14">
        <v>138</v>
      </c>
      <c r="J11" s="14">
        <v>182</v>
      </c>
      <c r="K11" s="14">
        <v>185</v>
      </c>
      <c r="L11" s="14">
        <v>148</v>
      </c>
      <c r="M11" s="15">
        <v>166</v>
      </c>
      <c r="N11" s="14">
        <v>151</v>
      </c>
      <c r="O11" s="14">
        <v>185</v>
      </c>
      <c r="P11" s="14">
        <v>277</v>
      </c>
      <c r="Q11" s="13">
        <v>388</v>
      </c>
      <c r="R11" s="16">
        <v>275</v>
      </c>
      <c r="S11" s="14">
        <v>268</v>
      </c>
      <c r="T11" s="16">
        <v>293</v>
      </c>
      <c r="U11" s="14">
        <v>274</v>
      </c>
      <c r="V11" s="16">
        <v>266</v>
      </c>
      <c r="W11" s="16">
        <v>359</v>
      </c>
      <c r="X11" s="17">
        <v>424</v>
      </c>
      <c r="Y11" s="17">
        <v>395</v>
      </c>
      <c r="Z11" s="17">
        <v>401</v>
      </c>
      <c r="AA11" s="16">
        <v>429</v>
      </c>
      <c r="AB11" s="14">
        <v>373</v>
      </c>
      <c r="AC11" s="17">
        <v>407</v>
      </c>
      <c r="AD11" s="18">
        <v>463</v>
      </c>
      <c r="AE11" s="17">
        <v>500</v>
      </c>
      <c r="AF11" s="17">
        <v>465</v>
      </c>
      <c r="AG11" s="17">
        <v>414</v>
      </c>
      <c r="AH11" s="17">
        <v>446</v>
      </c>
      <c r="AI11" s="17">
        <v>395</v>
      </c>
      <c r="AJ11" s="17">
        <v>421</v>
      </c>
      <c r="AK11" s="17">
        <v>429</v>
      </c>
      <c r="AL11" s="19">
        <v>399</v>
      </c>
      <c r="AM11" s="20">
        <f>ROUND(((Q11/31)*10),0)</f>
        <v>125</v>
      </c>
      <c r="AN11" s="19">
        <v>125</v>
      </c>
      <c r="AO11" s="12" t="s">
        <v>9</v>
      </c>
      <c r="AP11" s="20">
        <f>ROUND(((AR11/31)*21),0)</f>
        <v>222</v>
      </c>
      <c r="AQ11" s="19">
        <v>278</v>
      </c>
      <c r="AR11" s="20">
        <v>328</v>
      </c>
      <c r="AS11" s="19">
        <f t="shared" ref="AS11:AS20" si="3">IF(AQ11="","",(SUM(AQ11,AN11)))</f>
        <v>403</v>
      </c>
      <c r="AT11" s="17">
        <v>386</v>
      </c>
      <c r="AU11" s="21">
        <v>346</v>
      </c>
      <c r="AV11" s="21">
        <v>311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5" x14ac:dyDescent="0.2">
      <c r="A12" s="12" t="s">
        <v>10</v>
      </c>
      <c r="B12" s="13">
        <v>91</v>
      </c>
      <c r="C12" s="14">
        <v>0</v>
      </c>
      <c r="D12" s="13">
        <v>91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5</v>
      </c>
      <c r="L12" s="14">
        <v>14</v>
      </c>
      <c r="M12" s="15">
        <v>9</v>
      </c>
      <c r="N12" s="14">
        <v>9</v>
      </c>
      <c r="O12" s="14">
        <v>12</v>
      </c>
      <c r="P12" s="14">
        <v>34</v>
      </c>
      <c r="Q12" s="13">
        <v>91</v>
      </c>
      <c r="R12" s="22">
        <v>38</v>
      </c>
      <c r="S12" s="14">
        <v>40</v>
      </c>
      <c r="T12" s="22">
        <v>61</v>
      </c>
      <c r="U12" s="14">
        <v>65</v>
      </c>
      <c r="V12" s="22">
        <v>65</v>
      </c>
      <c r="W12" s="22">
        <v>69</v>
      </c>
      <c r="X12" s="23">
        <v>79</v>
      </c>
      <c r="Y12" s="23">
        <v>88</v>
      </c>
      <c r="Z12" s="23">
        <v>94</v>
      </c>
      <c r="AA12" s="22">
        <v>84</v>
      </c>
      <c r="AB12" s="14">
        <v>91</v>
      </c>
      <c r="AC12" s="23">
        <v>94</v>
      </c>
      <c r="AD12" s="24">
        <v>100</v>
      </c>
      <c r="AE12" s="23">
        <v>94</v>
      </c>
      <c r="AF12" s="23">
        <v>98</v>
      </c>
      <c r="AG12" s="23">
        <v>91</v>
      </c>
      <c r="AH12" s="23">
        <v>86</v>
      </c>
      <c r="AI12" s="23">
        <v>82</v>
      </c>
      <c r="AJ12" s="23">
        <v>85</v>
      </c>
      <c r="AK12" s="23">
        <v>105</v>
      </c>
      <c r="AL12" s="25">
        <v>68</v>
      </c>
      <c r="AM12" s="26">
        <f>ROUND(((Q12/31)*10),0)</f>
        <v>29</v>
      </c>
      <c r="AN12" s="25">
        <v>34</v>
      </c>
      <c r="AO12" s="12" t="s">
        <v>10</v>
      </c>
      <c r="AP12" s="26">
        <f>ROUND(((AR12/31)*21),0)</f>
        <v>64</v>
      </c>
      <c r="AQ12" s="25">
        <v>60</v>
      </c>
      <c r="AR12" s="26">
        <v>94</v>
      </c>
      <c r="AS12" s="19">
        <f t="shared" si="3"/>
        <v>94</v>
      </c>
      <c r="AT12" s="23">
        <v>92</v>
      </c>
      <c r="AU12" s="27">
        <v>80</v>
      </c>
      <c r="AV12" s="27">
        <v>90</v>
      </c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</row>
    <row r="13" spans="1:75" x14ac:dyDescent="0.2">
      <c r="A13" s="12" t="s">
        <v>11</v>
      </c>
      <c r="B13" s="13">
        <v>181</v>
      </c>
      <c r="C13" s="14">
        <v>10</v>
      </c>
      <c r="D13" s="13">
        <v>181</v>
      </c>
      <c r="E13" s="14">
        <v>13</v>
      </c>
      <c r="F13" s="14">
        <v>31</v>
      </c>
      <c r="G13" s="14">
        <v>55</v>
      </c>
      <c r="H13" s="14">
        <v>67</v>
      </c>
      <c r="I13" s="14">
        <v>73</v>
      </c>
      <c r="J13" s="14">
        <v>80</v>
      </c>
      <c r="K13" s="14">
        <v>64</v>
      </c>
      <c r="L13" s="14">
        <v>59</v>
      </c>
      <c r="M13" s="15">
        <v>81</v>
      </c>
      <c r="N13" s="14">
        <v>56</v>
      </c>
      <c r="O13" s="14">
        <v>48</v>
      </c>
      <c r="P13" s="14">
        <v>66</v>
      </c>
      <c r="Q13" s="13">
        <v>181</v>
      </c>
      <c r="R13" s="22">
        <v>68</v>
      </c>
      <c r="S13" s="14">
        <v>113</v>
      </c>
      <c r="T13" s="22">
        <v>159</v>
      </c>
      <c r="U13" s="14">
        <v>114</v>
      </c>
      <c r="V13" s="22">
        <v>98</v>
      </c>
      <c r="W13" s="22">
        <v>73</v>
      </c>
      <c r="X13" s="23">
        <v>99</v>
      </c>
      <c r="Y13" s="23">
        <v>89</v>
      </c>
      <c r="Z13" s="23">
        <v>125</v>
      </c>
      <c r="AA13" s="22">
        <v>172</v>
      </c>
      <c r="AB13" s="14">
        <v>146</v>
      </c>
      <c r="AC13" s="23">
        <v>152</v>
      </c>
      <c r="AD13" s="24">
        <v>155</v>
      </c>
      <c r="AE13" s="23">
        <v>150</v>
      </c>
      <c r="AF13" s="23">
        <v>179</v>
      </c>
      <c r="AG13" s="23">
        <v>189</v>
      </c>
      <c r="AH13" s="23">
        <v>168</v>
      </c>
      <c r="AI13" s="23">
        <v>145</v>
      </c>
      <c r="AJ13" s="23">
        <v>170</v>
      </c>
      <c r="AK13" s="23">
        <v>174</v>
      </c>
      <c r="AL13" s="25">
        <v>170</v>
      </c>
      <c r="AM13" s="26">
        <f>ROUND(((Q13/31)*10),0)</f>
        <v>58</v>
      </c>
      <c r="AN13" s="25">
        <v>52</v>
      </c>
      <c r="AO13" s="12" t="s">
        <v>11</v>
      </c>
      <c r="AP13" s="26">
        <f>ROUND(((AR13/31)*21),0)</f>
        <v>53</v>
      </c>
      <c r="AQ13" s="25">
        <v>99</v>
      </c>
      <c r="AR13" s="26">
        <v>78</v>
      </c>
      <c r="AS13" s="19">
        <f t="shared" si="3"/>
        <v>151</v>
      </c>
      <c r="AT13" s="23">
        <v>122</v>
      </c>
      <c r="AU13" s="27">
        <v>139</v>
      </c>
      <c r="AV13" s="27">
        <v>120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</row>
    <row r="14" spans="1:75" x14ac:dyDescent="0.2">
      <c r="A14" s="28"/>
      <c r="B14" s="28"/>
      <c r="C14" s="29"/>
      <c r="D14" s="28"/>
      <c r="E14" s="29"/>
      <c r="F14" s="29"/>
      <c r="G14" s="29"/>
      <c r="H14" s="29"/>
      <c r="I14" s="29"/>
      <c r="J14" s="29"/>
      <c r="K14" s="29"/>
      <c r="L14" s="29"/>
      <c r="M14" s="30"/>
      <c r="N14" s="29"/>
      <c r="O14" s="29"/>
      <c r="P14" s="29"/>
      <c r="Q14" s="28"/>
      <c r="R14" s="31"/>
      <c r="S14" s="29"/>
      <c r="T14" s="31"/>
      <c r="U14" s="29"/>
      <c r="V14" s="31"/>
      <c r="W14" s="31"/>
      <c r="X14" s="32"/>
      <c r="Y14" s="32"/>
      <c r="Z14" s="32"/>
      <c r="AA14" s="31"/>
      <c r="AB14" s="29"/>
      <c r="AC14" s="32"/>
      <c r="AD14" s="32"/>
      <c r="AE14" s="32"/>
      <c r="AF14" s="32"/>
      <c r="AG14" s="32"/>
      <c r="AH14" s="32"/>
      <c r="AI14" s="32"/>
      <c r="AJ14" s="32"/>
      <c r="AK14" s="32"/>
      <c r="AL14" s="33"/>
      <c r="AM14" s="34"/>
      <c r="AN14" s="33"/>
      <c r="AO14" s="12" t="s">
        <v>12</v>
      </c>
      <c r="AP14" s="26">
        <f>ROUND(((AR14/31)*21),0)</f>
        <v>147</v>
      </c>
      <c r="AQ14" s="25">
        <v>167</v>
      </c>
      <c r="AR14" s="26">
        <v>217</v>
      </c>
      <c r="AS14" s="19">
        <f t="shared" si="3"/>
        <v>167</v>
      </c>
      <c r="AT14" s="23">
        <v>208</v>
      </c>
      <c r="AU14" s="27">
        <v>204</v>
      </c>
      <c r="AV14" s="27">
        <v>212</v>
      </c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</row>
    <row r="15" spans="1:75" ht="15" hidden="1" x14ac:dyDescent="0.25">
      <c r="A15" s="12" t="s">
        <v>13</v>
      </c>
      <c r="B15" s="13">
        <v>213</v>
      </c>
      <c r="C15" s="14">
        <v>83</v>
      </c>
      <c r="D15" s="13">
        <v>213</v>
      </c>
      <c r="E15" s="14">
        <v>99</v>
      </c>
      <c r="F15" s="14">
        <v>145</v>
      </c>
      <c r="G15" s="14">
        <v>230</v>
      </c>
      <c r="H15" s="14">
        <v>234</v>
      </c>
      <c r="I15" s="14">
        <v>239</v>
      </c>
      <c r="J15" s="14">
        <v>188</v>
      </c>
      <c r="K15" s="14">
        <v>230</v>
      </c>
      <c r="L15" s="14">
        <v>254</v>
      </c>
      <c r="M15" s="15">
        <v>225</v>
      </c>
      <c r="N15" s="14">
        <v>190</v>
      </c>
      <c r="O15" s="14">
        <v>233</v>
      </c>
      <c r="P15" s="14">
        <v>251</v>
      </c>
      <c r="Q15" s="13">
        <v>213</v>
      </c>
      <c r="R15" s="22">
        <v>252</v>
      </c>
      <c r="S15" s="14">
        <v>202</v>
      </c>
      <c r="T15" s="22">
        <v>223</v>
      </c>
      <c r="U15" s="14">
        <v>265</v>
      </c>
      <c r="V15" s="22">
        <v>242</v>
      </c>
      <c r="W15" s="22">
        <v>226</v>
      </c>
      <c r="X15" s="23">
        <v>191</v>
      </c>
      <c r="Y15" s="23">
        <v>211</v>
      </c>
      <c r="Z15" s="23">
        <v>184</v>
      </c>
      <c r="AA15" s="22">
        <v>199</v>
      </c>
      <c r="AB15" s="14">
        <v>193</v>
      </c>
      <c r="AC15" s="23">
        <v>238</v>
      </c>
      <c r="AD15" s="24">
        <v>215</v>
      </c>
      <c r="AE15" s="23">
        <v>205</v>
      </c>
      <c r="AF15" s="23">
        <v>212</v>
      </c>
      <c r="AG15" s="23">
        <v>216</v>
      </c>
      <c r="AH15" s="23">
        <v>220</v>
      </c>
      <c r="AI15" s="23">
        <v>233</v>
      </c>
      <c r="AJ15" s="23">
        <v>224</v>
      </c>
      <c r="AK15" s="23">
        <v>243</v>
      </c>
      <c r="AL15" s="25">
        <v>220</v>
      </c>
      <c r="AM15" s="26">
        <f>ROUND(((Q15/31)*10),0)</f>
        <v>69</v>
      </c>
      <c r="AN15" s="25">
        <v>72</v>
      </c>
      <c r="AO15" s="34"/>
      <c r="AP15" s="34"/>
      <c r="AQ15" s="33"/>
      <c r="AR15" s="34"/>
      <c r="AS15" s="19" t="str">
        <f t="shared" si="3"/>
        <v/>
      </c>
      <c r="AT15" s="32"/>
      <c r="AU15" s="35"/>
      <c r="AV15" s="35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5" ht="15" hidden="1" x14ac:dyDescent="0.25">
      <c r="A16" s="12" t="s">
        <v>14</v>
      </c>
      <c r="B16" s="13">
        <v>155</v>
      </c>
      <c r="C16" s="14">
        <v>0</v>
      </c>
      <c r="D16" s="13">
        <v>155</v>
      </c>
      <c r="E16" s="14">
        <v>14</v>
      </c>
      <c r="F16" s="14">
        <v>40</v>
      </c>
      <c r="G16" s="14">
        <v>90</v>
      </c>
      <c r="H16" s="14">
        <v>80</v>
      </c>
      <c r="I16" s="14">
        <v>167</v>
      </c>
      <c r="J16" s="14">
        <v>203</v>
      </c>
      <c r="K16" s="14">
        <v>216</v>
      </c>
      <c r="L16" s="14">
        <v>221</v>
      </c>
      <c r="M16" s="15">
        <v>225</v>
      </c>
      <c r="N16" s="14">
        <v>243</v>
      </c>
      <c r="O16" s="14">
        <v>153</v>
      </c>
      <c r="P16" s="14">
        <v>164</v>
      </c>
      <c r="Q16" s="13">
        <v>155</v>
      </c>
      <c r="R16" s="22">
        <v>178</v>
      </c>
      <c r="S16" s="14">
        <v>213</v>
      </c>
      <c r="T16" s="22">
        <v>274</v>
      </c>
      <c r="U16" s="14">
        <v>247</v>
      </c>
      <c r="V16" s="22">
        <v>283</v>
      </c>
      <c r="W16" s="22">
        <v>207</v>
      </c>
      <c r="X16" s="23">
        <v>197</v>
      </c>
      <c r="Y16" s="23">
        <v>232</v>
      </c>
      <c r="Z16" s="23">
        <v>175</v>
      </c>
      <c r="AA16" s="22">
        <v>159</v>
      </c>
      <c r="AB16" s="14">
        <v>156</v>
      </c>
      <c r="AC16" s="23">
        <v>156</v>
      </c>
      <c r="AD16" s="24">
        <v>146</v>
      </c>
      <c r="AE16" s="23">
        <v>179</v>
      </c>
      <c r="AF16" s="23">
        <v>149</v>
      </c>
      <c r="AG16" s="23">
        <v>140</v>
      </c>
      <c r="AH16" s="23">
        <v>173</v>
      </c>
      <c r="AI16" s="23">
        <v>162</v>
      </c>
      <c r="AJ16" s="23">
        <v>142</v>
      </c>
      <c r="AK16" s="23">
        <v>140</v>
      </c>
      <c r="AL16" s="25">
        <v>150</v>
      </c>
      <c r="AM16" s="26">
        <f>ROUND(((Q16/31)*10),0)</f>
        <v>50</v>
      </c>
      <c r="AN16" s="25">
        <v>56</v>
      </c>
      <c r="AO16" s="34"/>
      <c r="AP16" s="34"/>
      <c r="AQ16" s="33"/>
      <c r="AR16" s="34"/>
      <c r="AS16" s="19" t="str">
        <f t="shared" si="3"/>
        <v/>
      </c>
      <c r="AT16" s="32"/>
      <c r="AU16" s="35"/>
      <c r="AV16" s="3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</row>
    <row r="17" spans="1:71" x14ac:dyDescent="0.2">
      <c r="A17" s="12" t="s">
        <v>15</v>
      </c>
      <c r="B17" s="13">
        <v>65</v>
      </c>
      <c r="C17" s="14">
        <v>0</v>
      </c>
      <c r="D17" s="13">
        <v>65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16</v>
      </c>
      <c r="M17" s="15">
        <v>16</v>
      </c>
      <c r="N17" s="14">
        <v>25</v>
      </c>
      <c r="O17" s="14">
        <v>27</v>
      </c>
      <c r="P17" s="14">
        <v>34</v>
      </c>
      <c r="Q17" s="13">
        <v>65</v>
      </c>
      <c r="R17" s="22">
        <v>48</v>
      </c>
      <c r="S17" s="14">
        <v>35</v>
      </c>
      <c r="T17" s="22">
        <v>41</v>
      </c>
      <c r="U17" s="14">
        <v>54</v>
      </c>
      <c r="V17" s="22">
        <v>44</v>
      </c>
      <c r="W17" s="22">
        <v>27</v>
      </c>
      <c r="X17" s="23">
        <v>22</v>
      </c>
      <c r="Y17" s="23">
        <v>67</v>
      </c>
      <c r="Z17" s="23">
        <v>78</v>
      </c>
      <c r="AA17" s="22">
        <v>79</v>
      </c>
      <c r="AB17" s="14">
        <v>80</v>
      </c>
      <c r="AC17" s="23">
        <v>76</v>
      </c>
      <c r="AD17" s="24">
        <v>67</v>
      </c>
      <c r="AE17" s="23">
        <v>66</v>
      </c>
      <c r="AF17" s="23">
        <v>69</v>
      </c>
      <c r="AG17" s="23">
        <v>67</v>
      </c>
      <c r="AH17" s="23">
        <v>66</v>
      </c>
      <c r="AI17" s="23">
        <v>65</v>
      </c>
      <c r="AJ17" s="23">
        <v>72</v>
      </c>
      <c r="AK17" s="23">
        <v>68</v>
      </c>
      <c r="AL17" s="25">
        <v>70</v>
      </c>
      <c r="AM17" s="26">
        <f>ROUND(((Q17/31)*10),0)</f>
        <v>21</v>
      </c>
      <c r="AN17" s="25">
        <v>32</v>
      </c>
      <c r="AO17" s="12" t="s">
        <v>15</v>
      </c>
      <c r="AP17" s="26">
        <f>ROUND(((AR17/31)*21),0)</f>
        <v>83</v>
      </c>
      <c r="AQ17" s="19">
        <v>37</v>
      </c>
      <c r="AR17" s="26">
        <v>123</v>
      </c>
      <c r="AS17" s="19">
        <f t="shared" si="3"/>
        <v>69</v>
      </c>
      <c r="AT17" s="23">
        <v>73</v>
      </c>
      <c r="AU17" s="27">
        <v>78</v>
      </c>
      <c r="AV17" s="27">
        <v>111</v>
      </c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x14ac:dyDescent="0.2">
      <c r="A18" s="28"/>
      <c r="B18" s="28"/>
      <c r="C18" s="29"/>
      <c r="D18" s="28"/>
      <c r="E18" s="29"/>
      <c r="F18" s="29"/>
      <c r="G18" s="29"/>
      <c r="H18" s="29"/>
      <c r="I18" s="29"/>
      <c r="J18" s="29"/>
      <c r="K18" s="29"/>
      <c r="L18" s="29"/>
      <c r="M18" s="30"/>
      <c r="N18" s="29"/>
      <c r="O18" s="29"/>
      <c r="P18" s="29"/>
      <c r="Q18" s="28"/>
      <c r="R18" s="31"/>
      <c r="S18" s="29"/>
      <c r="T18" s="31"/>
      <c r="U18" s="29"/>
      <c r="V18" s="31"/>
      <c r="W18" s="31"/>
      <c r="X18" s="32"/>
      <c r="Y18" s="32"/>
      <c r="Z18" s="32"/>
      <c r="AA18" s="31"/>
      <c r="AB18" s="29"/>
      <c r="AC18" s="32"/>
      <c r="AD18" s="32"/>
      <c r="AE18" s="32"/>
      <c r="AF18" s="32"/>
      <c r="AG18" s="32"/>
      <c r="AH18" s="32"/>
      <c r="AI18" s="32"/>
      <c r="AJ18" s="32"/>
      <c r="AK18" s="32"/>
      <c r="AL18" s="33"/>
      <c r="AM18" s="34"/>
      <c r="AN18" s="33"/>
      <c r="AO18" s="12" t="s">
        <v>16</v>
      </c>
      <c r="AP18" s="26">
        <f>ROUND(((AR18/31)*21),0)</f>
        <v>293</v>
      </c>
      <c r="AQ18" s="25">
        <v>85</v>
      </c>
      <c r="AR18" s="26">
        <v>433</v>
      </c>
      <c r="AS18" s="19">
        <f t="shared" si="3"/>
        <v>85</v>
      </c>
      <c r="AT18" s="23">
        <v>131</v>
      </c>
      <c r="AU18" s="27">
        <v>316</v>
      </c>
      <c r="AV18" s="27">
        <v>400</v>
      </c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</row>
    <row r="19" spans="1:71" x14ac:dyDescent="0.2">
      <c r="A19" s="12" t="s">
        <v>17</v>
      </c>
      <c r="B19" s="13">
        <v>310</v>
      </c>
      <c r="C19" s="14">
        <v>0</v>
      </c>
      <c r="D19" s="13">
        <v>310</v>
      </c>
      <c r="E19" s="14">
        <v>0</v>
      </c>
      <c r="F19" s="14">
        <v>0</v>
      </c>
      <c r="G19" s="14">
        <v>0</v>
      </c>
      <c r="H19" s="14">
        <v>0</v>
      </c>
      <c r="I19" s="14">
        <v>38</v>
      </c>
      <c r="J19" s="14">
        <v>99</v>
      </c>
      <c r="K19" s="14">
        <v>79</v>
      </c>
      <c r="L19" s="14">
        <v>111</v>
      </c>
      <c r="M19" s="15">
        <v>107</v>
      </c>
      <c r="N19" s="14">
        <v>103</v>
      </c>
      <c r="O19" s="14">
        <v>123</v>
      </c>
      <c r="P19" s="14">
        <v>142</v>
      </c>
      <c r="Q19" s="13">
        <v>310</v>
      </c>
      <c r="R19" s="22">
        <v>137</v>
      </c>
      <c r="S19" s="14">
        <v>158</v>
      </c>
      <c r="T19" s="22">
        <v>151</v>
      </c>
      <c r="U19" s="14">
        <v>168</v>
      </c>
      <c r="V19" s="22">
        <v>181</v>
      </c>
      <c r="W19" s="22">
        <v>164</v>
      </c>
      <c r="X19" s="23">
        <v>171</v>
      </c>
      <c r="Y19" s="23">
        <v>201</v>
      </c>
      <c r="Z19" s="23">
        <v>207</v>
      </c>
      <c r="AA19" s="22">
        <v>230</v>
      </c>
      <c r="AB19" s="14">
        <v>235</v>
      </c>
      <c r="AC19" s="23">
        <v>235</v>
      </c>
      <c r="AD19" s="24">
        <v>225</v>
      </c>
      <c r="AE19" s="23">
        <v>215</v>
      </c>
      <c r="AF19" s="23">
        <v>203</v>
      </c>
      <c r="AG19" s="23">
        <v>217</v>
      </c>
      <c r="AH19" s="23">
        <v>218</v>
      </c>
      <c r="AI19" s="23">
        <v>163</v>
      </c>
      <c r="AJ19" s="23">
        <v>197</v>
      </c>
      <c r="AK19" s="23">
        <v>205</v>
      </c>
      <c r="AL19" s="25">
        <v>192</v>
      </c>
      <c r="AM19" s="26">
        <f>ROUND(((Q19/31)*10),0)</f>
        <v>100</v>
      </c>
      <c r="AN19" s="25">
        <v>74</v>
      </c>
      <c r="AO19" s="12" t="s">
        <v>17</v>
      </c>
      <c r="AP19" s="26">
        <f>ROUND(((AR19/31)*21),0)</f>
        <v>131</v>
      </c>
      <c r="AQ19" s="25">
        <v>142</v>
      </c>
      <c r="AR19" s="26">
        <v>194</v>
      </c>
      <c r="AS19" s="19">
        <f t="shared" si="3"/>
        <v>216</v>
      </c>
      <c r="AT19" s="23">
        <v>211</v>
      </c>
      <c r="AU19" s="27">
        <v>187</v>
      </c>
      <c r="AV19" s="27">
        <v>183</v>
      </c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</row>
    <row r="20" spans="1:71" x14ac:dyDescent="0.2">
      <c r="A20" s="36" t="s">
        <v>18</v>
      </c>
      <c r="B20" s="13">
        <v>8</v>
      </c>
      <c r="C20" s="14">
        <v>0</v>
      </c>
      <c r="D20" s="13">
        <v>8</v>
      </c>
      <c r="E20" s="14">
        <v>10</v>
      </c>
      <c r="F20" s="14">
        <v>16</v>
      </c>
      <c r="G20" s="14">
        <v>18</v>
      </c>
      <c r="H20" s="14">
        <v>14</v>
      </c>
      <c r="I20" s="14">
        <v>14</v>
      </c>
      <c r="J20" s="14">
        <v>9</v>
      </c>
      <c r="K20" s="14">
        <v>9</v>
      </c>
      <c r="L20" s="14">
        <v>14</v>
      </c>
      <c r="M20" s="15">
        <v>11</v>
      </c>
      <c r="N20" s="14">
        <v>13</v>
      </c>
      <c r="O20" s="14">
        <v>14</v>
      </c>
      <c r="P20" s="14">
        <v>21</v>
      </c>
      <c r="Q20" s="13">
        <v>8</v>
      </c>
      <c r="R20" s="22">
        <v>19</v>
      </c>
      <c r="S20" s="14">
        <v>23</v>
      </c>
      <c r="T20" s="22">
        <v>15</v>
      </c>
      <c r="U20" s="14">
        <v>18</v>
      </c>
      <c r="V20" s="22">
        <v>18</v>
      </c>
      <c r="W20" s="22">
        <v>20</v>
      </c>
      <c r="X20" s="23">
        <v>21</v>
      </c>
      <c r="Y20" s="23">
        <v>19</v>
      </c>
      <c r="Z20" s="23">
        <v>25</v>
      </c>
      <c r="AA20" s="22">
        <v>27</v>
      </c>
      <c r="AB20" s="14">
        <v>33</v>
      </c>
      <c r="AC20" s="23">
        <v>21</v>
      </c>
      <c r="AD20" s="24">
        <v>19</v>
      </c>
      <c r="AE20" s="23">
        <v>23</v>
      </c>
      <c r="AF20" s="23">
        <v>17</v>
      </c>
      <c r="AG20" s="23">
        <v>20</v>
      </c>
      <c r="AH20" s="23">
        <v>19</v>
      </c>
      <c r="AI20" s="23">
        <v>13</v>
      </c>
      <c r="AJ20" s="23">
        <v>17</v>
      </c>
      <c r="AK20" s="23">
        <v>19</v>
      </c>
      <c r="AL20" s="25">
        <v>14</v>
      </c>
      <c r="AM20" s="26">
        <f>ROUND(((Q20/31)*10),0)</f>
        <v>3</v>
      </c>
      <c r="AN20" s="25">
        <v>3</v>
      </c>
      <c r="AO20" s="36" t="s">
        <v>18</v>
      </c>
      <c r="AP20" s="26">
        <f>ROUND(((AR20/31)*21),0)</f>
        <v>15</v>
      </c>
      <c r="AQ20" s="25">
        <v>11</v>
      </c>
      <c r="AR20" s="26">
        <v>22</v>
      </c>
      <c r="AS20" s="19">
        <f t="shared" si="3"/>
        <v>14</v>
      </c>
      <c r="AT20" s="23">
        <v>19</v>
      </c>
      <c r="AU20" s="27">
        <v>22</v>
      </c>
      <c r="AV20" s="27">
        <v>22</v>
      </c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</row>
    <row r="21" spans="1:71" x14ac:dyDescent="0.25">
      <c r="A21" s="37" t="s">
        <v>19</v>
      </c>
      <c r="B21" s="38">
        <f t="shared" ref="B21:R21" si="4">SUM(B11:B20)</f>
        <v>1411</v>
      </c>
      <c r="C21" s="39">
        <f t="shared" si="4"/>
        <v>153</v>
      </c>
      <c r="D21" s="38">
        <f t="shared" si="4"/>
        <v>1411</v>
      </c>
      <c r="E21" s="39">
        <f t="shared" si="4"/>
        <v>252</v>
      </c>
      <c r="F21" s="39">
        <f t="shared" si="4"/>
        <v>333</v>
      </c>
      <c r="G21" s="39">
        <f t="shared" si="4"/>
        <v>558</v>
      </c>
      <c r="H21" s="39">
        <f t="shared" si="4"/>
        <v>520</v>
      </c>
      <c r="I21" s="39">
        <f t="shared" si="4"/>
        <v>669</v>
      </c>
      <c r="J21" s="39">
        <f t="shared" si="4"/>
        <v>761</v>
      </c>
      <c r="K21" s="39">
        <f t="shared" si="4"/>
        <v>789</v>
      </c>
      <c r="L21" s="39">
        <f t="shared" si="4"/>
        <v>837</v>
      </c>
      <c r="M21" s="39">
        <f t="shared" si="4"/>
        <v>840</v>
      </c>
      <c r="N21" s="39">
        <f t="shared" si="4"/>
        <v>790</v>
      </c>
      <c r="O21" s="39">
        <f t="shared" si="4"/>
        <v>795</v>
      </c>
      <c r="P21" s="39">
        <f t="shared" si="4"/>
        <v>989</v>
      </c>
      <c r="Q21" s="38">
        <f>SUM(Q11:Q20)</f>
        <v>1411</v>
      </c>
      <c r="R21" s="39">
        <f t="shared" si="4"/>
        <v>1015</v>
      </c>
      <c r="S21" s="39">
        <f t="shared" ref="S21:BS21" si="5">SUM(S11:S20)</f>
        <v>1052</v>
      </c>
      <c r="T21" s="39">
        <f t="shared" si="5"/>
        <v>1217</v>
      </c>
      <c r="U21" s="39">
        <f t="shared" si="5"/>
        <v>1205</v>
      </c>
      <c r="V21" s="39">
        <f t="shared" si="5"/>
        <v>1197</v>
      </c>
      <c r="W21" s="39">
        <f t="shared" si="5"/>
        <v>1145</v>
      </c>
      <c r="X21" s="39">
        <f t="shared" si="5"/>
        <v>1204</v>
      </c>
      <c r="Y21" s="39">
        <f t="shared" si="5"/>
        <v>1302</v>
      </c>
      <c r="Z21" s="39">
        <f t="shared" si="5"/>
        <v>1289</v>
      </c>
      <c r="AA21" s="39">
        <f t="shared" si="5"/>
        <v>1379</v>
      </c>
      <c r="AB21" s="39">
        <f t="shared" si="5"/>
        <v>1307</v>
      </c>
      <c r="AC21" s="39">
        <f t="shared" si="5"/>
        <v>1379</v>
      </c>
      <c r="AD21" s="39">
        <f t="shared" si="5"/>
        <v>1390</v>
      </c>
      <c r="AE21" s="39">
        <f t="shared" si="5"/>
        <v>1432</v>
      </c>
      <c r="AF21" s="39">
        <f t="shared" si="5"/>
        <v>1392</v>
      </c>
      <c r="AG21" s="39">
        <f t="shared" si="5"/>
        <v>1354</v>
      </c>
      <c r="AH21" s="39">
        <f t="shared" si="5"/>
        <v>1396</v>
      </c>
      <c r="AI21" s="39">
        <f t="shared" si="5"/>
        <v>1258</v>
      </c>
      <c r="AJ21" s="39">
        <f t="shared" si="5"/>
        <v>1328</v>
      </c>
      <c r="AK21" s="39">
        <f t="shared" si="5"/>
        <v>1383</v>
      </c>
      <c r="AL21" s="39">
        <f t="shared" si="5"/>
        <v>1283</v>
      </c>
      <c r="AM21" s="39">
        <f t="shared" si="5"/>
        <v>455</v>
      </c>
      <c r="AN21" s="39">
        <f t="shared" si="5"/>
        <v>448</v>
      </c>
      <c r="AO21" s="37" t="s">
        <v>19</v>
      </c>
      <c r="AP21" s="39">
        <f t="shared" si="5"/>
        <v>1008</v>
      </c>
      <c r="AQ21" s="39">
        <f t="shared" si="5"/>
        <v>879</v>
      </c>
      <c r="AR21" s="39">
        <f t="shared" si="5"/>
        <v>1489</v>
      </c>
      <c r="AS21" s="39">
        <f>SUM(AS11:AS20)</f>
        <v>1199</v>
      </c>
      <c r="AT21" s="39">
        <f t="shared" si="5"/>
        <v>1242</v>
      </c>
      <c r="AU21" s="39">
        <f t="shared" si="5"/>
        <v>1372</v>
      </c>
      <c r="AV21" s="39">
        <f t="shared" si="5"/>
        <v>1449</v>
      </c>
      <c r="AW21" s="39">
        <f t="shared" si="5"/>
        <v>0</v>
      </c>
      <c r="AX21" s="39">
        <f t="shared" si="5"/>
        <v>0</v>
      </c>
      <c r="AY21" s="39">
        <f t="shared" si="5"/>
        <v>0</v>
      </c>
      <c r="AZ21" s="39">
        <f t="shared" si="5"/>
        <v>0</v>
      </c>
      <c r="BA21" s="39">
        <f t="shared" si="5"/>
        <v>0</v>
      </c>
      <c r="BB21" s="39">
        <f t="shared" si="5"/>
        <v>0</v>
      </c>
      <c r="BC21" s="39">
        <f t="shared" si="5"/>
        <v>0</v>
      </c>
      <c r="BD21" s="39">
        <f t="shared" si="5"/>
        <v>0</v>
      </c>
      <c r="BE21" s="39">
        <f t="shared" si="5"/>
        <v>0</v>
      </c>
      <c r="BF21" s="39">
        <f t="shared" si="5"/>
        <v>0</v>
      </c>
      <c r="BG21" s="39">
        <f t="shared" si="5"/>
        <v>0</v>
      </c>
      <c r="BH21" s="39">
        <f t="shared" si="5"/>
        <v>0</v>
      </c>
      <c r="BI21" s="39">
        <f t="shared" si="5"/>
        <v>0</v>
      </c>
      <c r="BJ21" s="39">
        <f t="shared" si="5"/>
        <v>0</v>
      </c>
      <c r="BK21" s="39">
        <f t="shared" si="5"/>
        <v>0</v>
      </c>
      <c r="BL21" s="39">
        <f t="shared" si="5"/>
        <v>0</v>
      </c>
      <c r="BM21" s="39">
        <f t="shared" si="5"/>
        <v>0</v>
      </c>
      <c r="BN21" s="39">
        <f t="shared" si="5"/>
        <v>0</v>
      </c>
      <c r="BO21" s="39">
        <f t="shared" si="5"/>
        <v>0</v>
      </c>
      <c r="BP21" s="39">
        <f t="shared" si="5"/>
        <v>0</v>
      </c>
      <c r="BQ21" s="39">
        <f t="shared" si="5"/>
        <v>0</v>
      </c>
      <c r="BR21" s="39">
        <f t="shared" si="5"/>
        <v>0</v>
      </c>
      <c r="BS21" s="39">
        <f t="shared" si="5"/>
        <v>0</v>
      </c>
    </row>
    <row r="22" spans="1:71" s="41" customFormat="1" ht="15" x14ac:dyDescent="0.25">
      <c r="A22" s="40"/>
      <c r="B22" s="4">
        <f>COLUMN()</f>
        <v>2</v>
      </c>
      <c r="C22" s="4">
        <f>COLUMN()</f>
        <v>3</v>
      </c>
      <c r="D22" s="5">
        <f>COLUMN()</f>
        <v>4</v>
      </c>
      <c r="E22" s="4">
        <f>COLUMN()</f>
        <v>5</v>
      </c>
      <c r="F22" s="4">
        <f>COLUMN()</f>
        <v>6</v>
      </c>
      <c r="G22" s="4">
        <f>COLUMN()</f>
        <v>7</v>
      </c>
      <c r="H22" s="4">
        <f>COLUMN()</f>
        <v>8</v>
      </c>
      <c r="I22" s="4">
        <f>COLUMN()</f>
        <v>9</v>
      </c>
      <c r="J22" s="4">
        <f>COLUMN()</f>
        <v>10</v>
      </c>
      <c r="K22" s="4">
        <f>COLUMN()</f>
        <v>11</v>
      </c>
      <c r="L22" s="4">
        <f>COLUMN()</f>
        <v>12</v>
      </c>
      <c r="M22" s="4">
        <f>COLUMN()</f>
        <v>13</v>
      </c>
      <c r="N22" s="4">
        <f>COLUMN()</f>
        <v>14</v>
      </c>
      <c r="O22" s="6">
        <f>COLUMN()</f>
        <v>15</v>
      </c>
      <c r="P22" s="4">
        <f>COLUMN()</f>
        <v>16</v>
      </c>
      <c r="Q22" s="5">
        <f>COLUMN()</f>
        <v>17</v>
      </c>
      <c r="R22" s="5">
        <f>COLUMN()</f>
        <v>18</v>
      </c>
      <c r="S22" s="5">
        <f>COLUMN()</f>
        <v>19</v>
      </c>
      <c r="T22" s="5">
        <f>COLUMN()</f>
        <v>20</v>
      </c>
      <c r="U22" s="5">
        <f>COLUMN()</f>
        <v>21</v>
      </c>
      <c r="V22" s="5">
        <f>COLUMN()</f>
        <v>22</v>
      </c>
      <c r="W22" s="5">
        <f>COLUMN()</f>
        <v>23</v>
      </c>
      <c r="X22" s="5">
        <f>COLUMN()</f>
        <v>24</v>
      </c>
      <c r="Y22" s="5">
        <f>COLUMN()</f>
        <v>25</v>
      </c>
      <c r="Z22" s="5">
        <f>COLUMN()</f>
        <v>26</v>
      </c>
      <c r="AA22" s="5">
        <f>COLUMN()</f>
        <v>27</v>
      </c>
      <c r="AB22" s="5">
        <f>COLUMN()</f>
        <v>28</v>
      </c>
      <c r="AC22" s="5">
        <f>COLUMN()</f>
        <v>29</v>
      </c>
      <c r="AD22" s="5">
        <f>COLUMN()</f>
        <v>30</v>
      </c>
      <c r="AE22" s="5">
        <f>COLUMN()</f>
        <v>31</v>
      </c>
      <c r="AF22" s="5">
        <f>COLUMN()</f>
        <v>32</v>
      </c>
      <c r="AG22" s="5">
        <f>COLUMN()</f>
        <v>33</v>
      </c>
      <c r="AH22" s="5">
        <f>COLUMN()</f>
        <v>34</v>
      </c>
      <c r="AI22" s="5">
        <f>COLUMN()</f>
        <v>35</v>
      </c>
      <c r="AJ22" s="7">
        <f>COLUMN()</f>
        <v>36</v>
      </c>
      <c r="AK22" s="5">
        <f>COLUMN()</f>
        <v>37</v>
      </c>
      <c r="AL22" s="5">
        <f>COLUMN()</f>
        <v>38</v>
      </c>
      <c r="AM22" s="5"/>
      <c r="AN22" s="5"/>
      <c r="AO22" s="40"/>
      <c r="AP22" s="5"/>
      <c r="AQ22" s="5"/>
      <c r="AR22" s="5"/>
      <c r="AS22" s="5">
        <f>COLUMN()</f>
        <v>45</v>
      </c>
      <c r="AT22" s="5">
        <f>COLUMN()</f>
        <v>46</v>
      </c>
      <c r="AU22" s="5">
        <f>COLUMN()</f>
        <v>47</v>
      </c>
      <c r="AV22" s="5">
        <f>COLUMN()</f>
        <v>48</v>
      </c>
      <c r="AW22" s="5">
        <f>COLUMN()</f>
        <v>49</v>
      </c>
      <c r="AX22" s="5">
        <f>COLUMN()</f>
        <v>50</v>
      </c>
      <c r="AY22" s="5">
        <f>COLUMN()</f>
        <v>51</v>
      </c>
      <c r="AZ22" s="5">
        <f>COLUMN()</f>
        <v>52</v>
      </c>
      <c r="BA22" s="5">
        <f>COLUMN()</f>
        <v>53</v>
      </c>
      <c r="BB22" s="5">
        <f>COLUMN()</f>
        <v>54</v>
      </c>
      <c r="BC22" s="5">
        <f>COLUMN()</f>
        <v>55</v>
      </c>
      <c r="BD22" s="5">
        <f>COLUMN()</f>
        <v>56</v>
      </c>
      <c r="BE22" s="5">
        <f>COLUMN()</f>
        <v>57</v>
      </c>
      <c r="BF22" s="5">
        <f>COLUMN()</f>
        <v>58</v>
      </c>
      <c r="BG22" s="5">
        <f>COLUMN()</f>
        <v>59</v>
      </c>
      <c r="BH22" s="5">
        <f>COLUMN()</f>
        <v>60</v>
      </c>
      <c r="BI22" s="5">
        <f>COLUMN()</f>
        <v>61</v>
      </c>
      <c r="BJ22" s="5">
        <f>COLUMN()</f>
        <v>62</v>
      </c>
      <c r="BK22" s="5">
        <f>COLUMN()</f>
        <v>63</v>
      </c>
      <c r="BL22" s="5">
        <f>COLUMN()</f>
        <v>64</v>
      </c>
      <c r="BM22" s="5">
        <f>COLUMN()</f>
        <v>65</v>
      </c>
      <c r="BN22" s="5">
        <f>COLUMN()</f>
        <v>66</v>
      </c>
      <c r="BO22" s="5">
        <f>COLUMN()</f>
        <v>67</v>
      </c>
      <c r="BP22" s="5">
        <f>COLUMN()</f>
        <v>68</v>
      </c>
      <c r="BQ22" s="5">
        <f>COLUMN()</f>
        <v>69</v>
      </c>
      <c r="BR22" s="5">
        <f>COLUMN()</f>
        <v>70</v>
      </c>
      <c r="BS22" s="5">
        <f>COLUMN()</f>
        <v>71</v>
      </c>
    </row>
    <row r="23" spans="1:71" s="45" customForma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 t="s">
        <v>20</v>
      </c>
      <c r="AP23" s="44" t="str">
        <f>AP$10</f>
        <v>Meta Parcial</v>
      </c>
      <c r="AQ23" s="44" t="str">
        <f>AQ$10</f>
        <v>11-31-out-24</v>
      </c>
      <c r="AR23" s="44" t="str">
        <f>AR$10</f>
        <v>Meta</v>
      </c>
      <c r="AS23" s="44" t="e">
        <f ca="1">AS$10</f>
        <v>#NAME?</v>
      </c>
      <c r="AT23" s="44" t="e">
        <f t="shared" ref="AT23:BS23" ca="1" si="6">AT10</f>
        <v>#NAME?</v>
      </c>
      <c r="AU23" s="44" t="e">
        <f t="shared" ca="1" si="6"/>
        <v>#NAME?</v>
      </c>
      <c r="AV23" s="44" t="e">
        <f t="shared" ca="1" si="6"/>
        <v>#NAME?</v>
      </c>
      <c r="AW23" s="44" t="e">
        <f t="shared" ca="1" si="6"/>
        <v>#NAME?</v>
      </c>
      <c r="AX23" s="44" t="e">
        <f t="shared" ca="1" si="6"/>
        <v>#NAME?</v>
      </c>
      <c r="AY23" s="44" t="e">
        <f t="shared" ca="1" si="6"/>
        <v>#NAME?</v>
      </c>
      <c r="AZ23" s="44" t="e">
        <f t="shared" ca="1" si="6"/>
        <v>#NAME?</v>
      </c>
      <c r="BA23" s="44" t="e">
        <f t="shared" ca="1" si="6"/>
        <v>#NAME?</v>
      </c>
      <c r="BB23" s="44" t="e">
        <f t="shared" ca="1" si="6"/>
        <v>#NAME?</v>
      </c>
      <c r="BC23" s="44" t="e">
        <f t="shared" ca="1" si="6"/>
        <v>#NAME?</v>
      </c>
      <c r="BD23" s="44" t="e">
        <f t="shared" ca="1" si="6"/>
        <v>#NAME?</v>
      </c>
      <c r="BE23" s="44" t="e">
        <f t="shared" ca="1" si="6"/>
        <v>#NAME?</v>
      </c>
      <c r="BF23" s="44" t="e">
        <f t="shared" ca="1" si="6"/>
        <v>#NAME?</v>
      </c>
      <c r="BG23" s="44" t="e">
        <f t="shared" ca="1" si="6"/>
        <v>#NAME?</v>
      </c>
      <c r="BH23" s="44" t="e">
        <f t="shared" ca="1" si="6"/>
        <v>#NAME?</v>
      </c>
      <c r="BI23" s="44" t="e">
        <f t="shared" ca="1" si="6"/>
        <v>#NAME?</v>
      </c>
      <c r="BJ23" s="44" t="e">
        <f t="shared" ca="1" si="6"/>
        <v>#NAME?</v>
      </c>
      <c r="BK23" s="44" t="e">
        <f t="shared" ca="1" si="6"/>
        <v>#NAME?</v>
      </c>
      <c r="BL23" s="44" t="e">
        <f t="shared" ca="1" si="6"/>
        <v>#NAME?</v>
      </c>
      <c r="BM23" s="44" t="e">
        <f t="shared" ca="1" si="6"/>
        <v>#NAME?</v>
      </c>
      <c r="BN23" s="44" t="e">
        <f t="shared" ca="1" si="6"/>
        <v>#NAME?</v>
      </c>
      <c r="BO23" s="44" t="e">
        <f t="shared" ca="1" si="6"/>
        <v>#NAME?</v>
      </c>
      <c r="BP23" s="44" t="e">
        <f t="shared" ca="1" si="6"/>
        <v>#NAME?</v>
      </c>
      <c r="BQ23" s="44" t="e">
        <f t="shared" ca="1" si="6"/>
        <v>#NAME?</v>
      </c>
      <c r="BR23" s="44" t="e">
        <f t="shared" ca="1" si="6"/>
        <v>#NAME?</v>
      </c>
      <c r="BS23" s="44" t="e">
        <f t="shared" ca="1" si="6"/>
        <v>#NAME?</v>
      </c>
    </row>
    <row r="24" spans="1:7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46" t="s">
        <v>21</v>
      </c>
      <c r="AP24" s="47">
        <f>ROUND(((AR24/31)*21),0)</f>
        <v>18</v>
      </c>
      <c r="AQ24" s="48">
        <v>174</v>
      </c>
      <c r="AR24" s="47">
        <v>26</v>
      </c>
      <c r="AS24" s="19">
        <f>IF(AQ24="","",(SUM(AQ24,AN24)))</f>
        <v>174</v>
      </c>
      <c r="AT24" s="49">
        <v>26</v>
      </c>
      <c r="AU24" s="49">
        <v>26</v>
      </c>
      <c r="AV24" s="50">
        <v>26</v>
      </c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</row>
    <row r="25" spans="1:7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51" t="s">
        <v>22</v>
      </c>
      <c r="AP25" s="52">
        <f>ROUND(((AR25/31)*21),0)</f>
        <v>18</v>
      </c>
      <c r="AQ25" s="53">
        <v>12</v>
      </c>
      <c r="AR25" s="52">
        <v>26</v>
      </c>
      <c r="AS25" s="19">
        <f>IF(AQ25="","",(SUM(AQ25,AN25)))</f>
        <v>12</v>
      </c>
      <c r="AT25" s="49">
        <v>28</v>
      </c>
      <c r="AU25" s="49">
        <v>26</v>
      </c>
      <c r="AV25" s="54">
        <v>26</v>
      </c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</row>
    <row r="26" spans="1:7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46" t="s">
        <v>23</v>
      </c>
      <c r="AP26" s="52">
        <f>ROUND(((AR26/31)*21),0)</f>
        <v>142</v>
      </c>
      <c r="AQ26" s="53">
        <v>44</v>
      </c>
      <c r="AR26" s="52">
        <v>210</v>
      </c>
      <c r="AS26" s="19">
        <f>IF(AQ26="","",(SUM(AQ26,AN26)))</f>
        <v>44</v>
      </c>
      <c r="AT26" s="49">
        <v>175</v>
      </c>
      <c r="AU26" s="49">
        <v>187</v>
      </c>
      <c r="AV26" s="54">
        <v>220</v>
      </c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55" t="s">
        <v>19</v>
      </c>
      <c r="AP27" s="56">
        <f>SUM(AP24:AP26)</f>
        <v>178</v>
      </c>
      <c r="AQ27" s="56">
        <f t="shared" ref="AQ27:BS27" si="7">SUM(AQ24:AQ26)</f>
        <v>230</v>
      </c>
      <c r="AR27" s="56">
        <f t="shared" si="7"/>
        <v>262</v>
      </c>
      <c r="AS27" s="56">
        <f t="shared" si="7"/>
        <v>230</v>
      </c>
      <c r="AT27" s="56">
        <f t="shared" si="7"/>
        <v>229</v>
      </c>
      <c r="AU27" s="56">
        <f t="shared" si="7"/>
        <v>239</v>
      </c>
      <c r="AV27" s="56">
        <f t="shared" si="7"/>
        <v>272</v>
      </c>
      <c r="AW27" s="56">
        <f t="shared" si="7"/>
        <v>0</v>
      </c>
      <c r="AX27" s="56">
        <f t="shared" si="7"/>
        <v>0</v>
      </c>
      <c r="AY27" s="56">
        <f t="shared" si="7"/>
        <v>0</v>
      </c>
      <c r="AZ27" s="56">
        <f t="shared" si="7"/>
        <v>0</v>
      </c>
      <c r="BA27" s="56">
        <f t="shared" si="7"/>
        <v>0</v>
      </c>
      <c r="BB27" s="56">
        <f t="shared" si="7"/>
        <v>0</v>
      </c>
      <c r="BC27" s="56">
        <f t="shared" si="7"/>
        <v>0</v>
      </c>
      <c r="BD27" s="56">
        <f t="shared" si="7"/>
        <v>0</v>
      </c>
      <c r="BE27" s="56">
        <f t="shared" si="7"/>
        <v>0</v>
      </c>
      <c r="BF27" s="56">
        <f t="shared" si="7"/>
        <v>0</v>
      </c>
      <c r="BG27" s="56">
        <f t="shared" si="7"/>
        <v>0</v>
      </c>
      <c r="BH27" s="56">
        <f t="shared" si="7"/>
        <v>0</v>
      </c>
      <c r="BI27" s="56">
        <f t="shared" si="7"/>
        <v>0</v>
      </c>
      <c r="BJ27" s="56">
        <f t="shared" si="7"/>
        <v>0</v>
      </c>
      <c r="BK27" s="56">
        <f t="shared" si="7"/>
        <v>0</v>
      </c>
      <c r="BL27" s="56">
        <f t="shared" si="7"/>
        <v>0</v>
      </c>
      <c r="BM27" s="56">
        <f t="shared" si="7"/>
        <v>0</v>
      </c>
      <c r="BN27" s="56">
        <f t="shared" si="7"/>
        <v>0</v>
      </c>
      <c r="BO27" s="56">
        <f t="shared" si="7"/>
        <v>0</v>
      </c>
      <c r="BP27" s="56">
        <f t="shared" si="7"/>
        <v>0</v>
      </c>
      <c r="BQ27" s="56">
        <f t="shared" si="7"/>
        <v>0</v>
      </c>
      <c r="BR27" s="56">
        <f t="shared" si="7"/>
        <v>0</v>
      </c>
      <c r="BS27" s="56">
        <f t="shared" si="7"/>
        <v>0</v>
      </c>
    </row>
    <row r="28" spans="1:7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8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</row>
    <row r="29" spans="1:71" hidden="1" x14ac:dyDescent="0.2">
      <c r="A29" s="60" t="s">
        <v>24</v>
      </c>
      <c r="B29" s="61" t="s">
        <v>5</v>
      </c>
      <c r="C29" s="62">
        <f>$C$10</f>
        <v>44531</v>
      </c>
      <c r="D29" s="61" t="s">
        <v>5</v>
      </c>
      <c r="E29" s="62" t="e">
        <f ca="1">$E$10</f>
        <v>#NAME?</v>
      </c>
      <c r="F29" s="62" t="e">
        <f ca="1">$F$10</f>
        <v>#NAME?</v>
      </c>
      <c r="G29" s="62" t="e">
        <f ca="1">$G$10</f>
        <v>#NAME?</v>
      </c>
      <c r="H29" s="62" t="e">
        <f ca="1">$H$10</f>
        <v>#NAME?</v>
      </c>
      <c r="I29" s="62" t="e">
        <f ca="1">$I$10</f>
        <v>#NAME?</v>
      </c>
      <c r="J29" s="62" t="e">
        <f ca="1">$J$10</f>
        <v>#NAME?</v>
      </c>
      <c r="K29" s="62" t="e">
        <f ca="1">$K$10</f>
        <v>#NAME?</v>
      </c>
      <c r="L29" s="62" t="e">
        <f ca="1">$L$10</f>
        <v>#NAME?</v>
      </c>
      <c r="M29" s="62" t="e">
        <f ca="1">$M$10</f>
        <v>#NAME?</v>
      </c>
      <c r="N29" s="62" t="e">
        <f ca="1">$N$10</f>
        <v>#NAME?</v>
      </c>
      <c r="O29" s="62" t="e">
        <f ca="1">$O$10</f>
        <v>#NAME?</v>
      </c>
      <c r="P29" s="62" t="e">
        <f ca="1">$P$10</f>
        <v>#NAME?</v>
      </c>
      <c r="Q29" s="61" t="s">
        <v>5</v>
      </c>
      <c r="R29" s="62" t="e">
        <f t="shared" ref="R29:AK29" ca="1" si="8">R10</f>
        <v>#NAME?</v>
      </c>
      <c r="S29" s="62" t="e">
        <f t="shared" ca="1" si="8"/>
        <v>#NAME?</v>
      </c>
      <c r="T29" s="62" t="e">
        <f t="shared" ca="1" si="8"/>
        <v>#NAME?</v>
      </c>
      <c r="U29" s="62" t="e">
        <f t="shared" ca="1" si="8"/>
        <v>#NAME?</v>
      </c>
      <c r="V29" s="62" t="e">
        <f t="shared" ca="1" si="8"/>
        <v>#NAME?</v>
      </c>
      <c r="W29" s="62" t="e">
        <f t="shared" ca="1" si="8"/>
        <v>#NAME?</v>
      </c>
      <c r="X29" s="62" t="e">
        <f t="shared" ca="1" si="8"/>
        <v>#NAME?</v>
      </c>
      <c r="Y29" s="62" t="e">
        <f t="shared" ca="1" si="8"/>
        <v>#NAME?</v>
      </c>
      <c r="Z29" s="62" t="e">
        <f t="shared" ca="1" si="8"/>
        <v>#NAME?</v>
      </c>
      <c r="AA29" s="62" t="e">
        <f t="shared" ca="1" si="8"/>
        <v>#NAME?</v>
      </c>
      <c r="AB29" s="62" t="e">
        <f t="shared" ca="1" si="8"/>
        <v>#NAME?</v>
      </c>
      <c r="AC29" s="62" t="e">
        <f t="shared" ca="1" si="8"/>
        <v>#NAME?</v>
      </c>
      <c r="AD29" s="62" t="e">
        <f t="shared" ca="1" si="8"/>
        <v>#NAME?</v>
      </c>
      <c r="AE29" s="62" t="e">
        <f t="shared" ca="1" si="8"/>
        <v>#NAME?</v>
      </c>
      <c r="AF29" s="62" t="e">
        <f t="shared" ca="1" si="8"/>
        <v>#NAME?</v>
      </c>
      <c r="AG29" s="62" t="e">
        <f t="shared" ca="1" si="8"/>
        <v>#NAME?</v>
      </c>
      <c r="AH29" s="62" t="e">
        <f t="shared" ca="1" si="8"/>
        <v>#NAME?</v>
      </c>
      <c r="AI29" s="62" t="e">
        <f t="shared" ca="1" si="8"/>
        <v>#NAME?</v>
      </c>
      <c r="AJ29" s="62" t="e">
        <f t="shared" ca="1" si="8"/>
        <v>#NAME?</v>
      </c>
      <c r="AK29" s="62" t="e">
        <f t="shared" ca="1" si="8"/>
        <v>#NAME?</v>
      </c>
      <c r="AL29" s="62" t="e">
        <f ca="1">AL$10</f>
        <v>#NAME?</v>
      </c>
      <c r="AM29" s="62" t="str">
        <f>AM$10</f>
        <v>Meta Parcial</v>
      </c>
      <c r="AN29" s="62" t="str">
        <f>AN$10</f>
        <v>1-10-out-24</v>
      </c>
      <c r="AO29" s="63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</row>
    <row r="30" spans="1:71" hidden="1" x14ac:dyDescent="0.2">
      <c r="A30" s="51" t="s">
        <v>25</v>
      </c>
      <c r="B30" s="49">
        <v>176</v>
      </c>
      <c r="C30" s="65">
        <v>0</v>
      </c>
      <c r="D30" s="66">
        <v>176</v>
      </c>
      <c r="E30" s="65">
        <v>0</v>
      </c>
      <c r="F30" s="65">
        <v>13</v>
      </c>
      <c r="G30" s="65">
        <v>4</v>
      </c>
      <c r="H30" s="65">
        <v>1</v>
      </c>
      <c r="I30" s="65">
        <v>20</v>
      </c>
      <c r="J30" s="65">
        <v>131</v>
      </c>
      <c r="K30" s="65">
        <v>109</v>
      </c>
      <c r="L30" s="65">
        <v>250</v>
      </c>
      <c r="M30" s="65">
        <v>285</v>
      </c>
      <c r="N30" s="65">
        <v>281</v>
      </c>
      <c r="O30" s="65">
        <v>295</v>
      </c>
      <c r="P30" s="65">
        <v>275</v>
      </c>
      <c r="Q30" s="66">
        <v>176</v>
      </c>
      <c r="R30" s="65">
        <v>246</v>
      </c>
      <c r="S30" s="65">
        <v>201</v>
      </c>
      <c r="T30" s="65">
        <v>188</v>
      </c>
      <c r="U30" s="65">
        <v>126</v>
      </c>
      <c r="V30" s="65">
        <v>164</v>
      </c>
      <c r="W30" s="65">
        <v>110</v>
      </c>
      <c r="X30" s="65">
        <v>216</v>
      </c>
      <c r="Y30" s="65">
        <v>274</v>
      </c>
      <c r="Z30" s="65">
        <v>272</v>
      </c>
      <c r="AA30" s="65">
        <v>284</v>
      </c>
      <c r="AB30" s="65">
        <v>237</v>
      </c>
      <c r="AC30" s="65">
        <v>268</v>
      </c>
      <c r="AD30" s="65">
        <v>290</v>
      </c>
      <c r="AE30" s="65">
        <v>199</v>
      </c>
      <c r="AF30" s="65">
        <v>289</v>
      </c>
      <c r="AG30" s="65">
        <v>308</v>
      </c>
      <c r="AH30" s="65">
        <v>248</v>
      </c>
      <c r="AI30" s="67">
        <v>298</v>
      </c>
      <c r="AJ30" s="65">
        <v>312</v>
      </c>
      <c r="AK30" s="65">
        <v>305</v>
      </c>
      <c r="AL30" s="65">
        <v>325</v>
      </c>
      <c r="AM30" s="68">
        <f>ROUND(((Q30/31)*10),0)</f>
        <v>57</v>
      </c>
      <c r="AN30" s="65">
        <v>127</v>
      </c>
      <c r="AO30" s="63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</row>
    <row r="31" spans="1:71" x14ac:dyDescent="0.25">
      <c r="A31" s="57"/>
      <c r="B31" s="69"/>
      <c r="C31" s="69"/>
      <c r="D31" s="69"/>
      <c r="E31" s="69"/>
      <c r="F31" s="69"/>
      <c r="G31" s="69"/>
      <c r="H31" s="70"/>
      <c r="I31" s="70"/>
      <c r="J31" s="69"/>
      <c r="K31" s="69"/>
      <c r="L31" s="69"/>
      <c r="M31" s="69"/>
      <c r="N31" s="69"/>
      <c r="O31" s="70"/>
      <c r="P31" s="69"/>
      <c r="Q31" s="69"/>
      <c r="R31" s="70"/>
      <c r="S31" s="70"/>
      <c r="T31" s="70"/>
      <c r="U31" s="69"/>
      <c r="V31" s="70"/>
      <c r="W31" s="70"/>
      <c r="X31" s="69"/>
      <c r="Y31" s="69"/>
      <c r="Z31" s="70"/>
      <c r="AA31" s="70"/>
      <c r="AB31" s="69"/>
      <c r="AC31" s="69"/>
      <c r="AD31" s="69"/>
      <c r="AE31" s="69"/>
      <c r="AF31" s="69"/>
      <c r="AG31" s="69"/>
      <c r="AH31" s="69"/>
      <c r="AI31" s="69"/>
      <c r="AJ31" s="70"/>
      <c r="AK31" s="69"/>
      <c r="AL31" s="69"/>
      <c r="AM31" s="69"/>
      <c r="AN31" s="69"/>
      <c r="AO31" s="71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</row>
    <row r="32" spans="1:71" s="45" customFormat="1" x14ac:dyDescent="0.25">
      <c r="A32" s="43" t="s">
        <v>26</v>
      </c>
      <c r="B32" s="73" t="s">
        <v>5</v>
      </c>
      <c r="C32" s="44">
        <f>$C$10</f>
        <v>44531</v>
      </c>
      <c r="D32" s="73" t="s">
        <v>5</v>
      </c>
      <c r="E32" s="44" t="e">
        <f ca="1">$E$10</f>
        <v>#NAME?</v>
      </c>
      <c r="F32" s="44" t="e">
        <f ca="1">$F$10</f>
        <v>#NAME?</v>
      </c>
      <c r="G32" s="44" t="e">
        <f ca="1">$G$10</f>
        <v>#NAME?</v>
      </c>
      <c r="H32" s="44" t="e">
        <f ca="1">$H$10</f>
        <v>#NAME?</v>
      </c>
      <c r="I32" s="44" t="e">
        <f ca="1">$I$10</f>
        <v>#NAME?</v>
      </c>
      <c r="J32" s="44" t="e">
        <f ca="1">$J$10</f>
        <v>#NAME?</v>
      </c>
      <c r="K32" s="44" t="e">
        <f ca="1">$K$10</f>
        <v>#NAME?</v>
      </c>
      <c r="L32" s="44" t="e">
        <f ca="1">$L$10</f>
        <v>#NAME?</v>
      </c>
      <c r="M32" s="44" t="e">
        <f ca="1">$M$10</f>
        <v>#NAME?</v>
      </c>
      <c r="N32" s="44" t="e">
        <f ca="1">$N$10</f>
        <v>#NAME?</v>
      </c>
      <c r="O32" s="44" t="e">
        <f ca="1">$O$10</f>
        <v>#NAME?</v>
      </c>
      <c r="P32" s="44" t="e">
        <f ca="1">$P$10</f>
        <v>#NAME?</v>
      </c>
      <c r="Q32" s="73" t="s">
        <v>5</v>
      </c>
      <c r="R32" s="44" t="e">
        <f t="shared" ref="R32:AK32" ca="1" si="9">R10</f>
        <v>#NAME?</v>
      </c>
      <c r="S32" s="44" t="e">
        <f t="shared" ca="1" si="9"/>
        <v>#NAME?</v>
      </c>
      <c r="T32" s="44" t="e">
        <f t="shared" ca="1" si="9"/>
        <v>#NAME?</v>
      </c>
      <c r="U32" s="44" t="e">
        <f t="shared" ca="1" si="9"/>
        <v>#NAME?</v>
      </c>
      <c r="V32" s="44" t="e">
        <f t="shared" ca="1" si="9"/>
        <v>#NAME?</v>
      </c>
      <c r="W32" s="44" t="e">
        <f t="shared" ca="1" si="9"/>
        <v>#NAME?</v>
      </c>
      <c r="X32" s="44" t="e">
        <f t="shared" ca="1" si="9"/>
        <v>#NAME?</v>
      </c>
      <c r="Y32" s="44" t="e">
        <f t="shared" ca="1" si="9"/>
        <v>#NAME?</v>
      </c>
      <c r="Z32" s="44" t="e">
        <f t="shared" ca="1" si="9"/>
        <v>#NAME?</v>
      </c>
      <c r="AA32" s="44" t="e">
        <f t="shared" ca="1" si="9"/>
        <v>#NAME?</v>
      </c>
      <c r="AB32" s="44" t="e">
        <f t="shared" ca="1" si="9"/>
        <v>#NAME?</v>
      </c>
      <c r="AC32" s="44" t="e">
        <f t="shared" ca="1" si="9"/>
        <v>#NAME?</v>
      </c>
      <c r="AD32" s="44" t="e">
        <f t="shared" ca="1" si="9"/>
        <v>#NAME?</v>
      </c>
      <c r="AE32" s="44" t="e">
        <f t="shared" ca="1" si="9"/>
        <v>#NAME?</v>
      </c>
      <c r="AF32" s="44" t="e">
        <f t="shared" ca="1" si="9"/>
        <v>#NAME?</v>
      </c>
      <c r="AG32" s="44" t="e">
        <f t="shared" ca="1" si="9"/>
        <v>#NAME?</v>
      </c>
      <c r="AH32" s="44" t="e">
        <f t="shared" ca="1" si="9"/>
        <v>#NAME?</v>
      </c>
      <c r="AI32" s="44" t="e">
        <f t="shared" ca="1" si="9"/>
        <v>#NAME?</v>
      </c>
      <c r="AJ32" s="44" t="e">
        <f t="shared" ca="1" si="9"/>
        <v>#NAME?</v>
      </c>
      <c r="AK32" s="44" t="e">
        <f t="shared" ca="1" si="9"/>
        <v>#NAME?</v>
      </c>
      <c r="AL32" s="44" t="e">
        <f ca="1">AL$10</f>
        <v>#NAME?</v>
      </c>
      <c r="AM32" s="44" t="str">
        <f t="shared" ref="AM32:AS32" si="10">AM$10</f>
        <v>Meta Parcial</v>
      </c>
      <c r="AN32" s="44" t="str">
        <f t="shared" si="10"/>
        <v>1-10-out-24</v>
      </c>
      <c r="AO32" s="43" t="s">
        <v>26</v>
      </c>
      <c r="AP32" s="44" t="str">
        <f t="shared" si="10"/>
        <v>Meta Parcial</v>
      </c>
      <c r="AQ32" s="44" t="str">
        <f t="shared" si="10"/>
        <v>11-31-out-24</v>
      </c>
      <c r="AR32" s="44" t="str">
        <f t="shared" si="10"/>
        <v>Meta</v>
      </c>
      <c r="AS32" s="44" t="e">
        <f t="shared" ca="1" si="10"/>
        <v>#NAME?</v>
      </c>
      <c r="AT32" s="44" t="e">
        <f t="shared" ref="AT32:BS32" ca="1" si="11">AT10</f>
        <v>#NAME?</v>
      </c>
      <c r="AU32" s="44" t="e">
        <f t="shared" ca="1" si="11"/>
        <v>#NAME?</v>
      </c>
      <c r="AV32" s="44" t="e">
        <f t="shared" ca="1" si="11"/>
        <v>#NAME?</v>
      </c>
      <c r="AW32" s="44" t="e">
        <f t="shared" ca="1" si="11"/>
        <v>#NAME?</v>
      </c>
      <c r="AX32" s="44" t="e">
        <f t="shared" ca="1" si="11"/>
        <v>#NAME?</v>
      </c>
      <c r="AY32" s="44" t="e">
        <f t="shared" ca="1" si="11"/>
        <v>#NAME?</v>
      </c>
      <c r="AZ32" s="44" t="e">
        <f t="shared" ca="1" si="11"/>
        <v>#NAME?</v>
      </c>
      <c r="BA32" s="44" t="e">
        <f t="shared" ca="1" si="11"/>
        <v>#NAME?</v>
      </c>
      <c r="BB32" s="44" t="e">
        <f t="shared" ca="1" si="11"/>
        <v>#NAME?</v>
      </c>
      <c r="BC32" s="44" t="e">
        <f t="shared" ca="1" si="11"/>
        <v>#NAME?</v>
      </c>
      <c r="BD32" s="44" t="e">
        <f t="shared" ca="1" si="11"/>
        <v>#NAME?</v>
      </c>
      <c r="BE32" s="44" t="e">
        <f t="shared" ca="1" si="11"/>
        <v>#NAME?</v>
      </c>
      <c r="BF32" s="44" t="e">
        <f t="shared" ca="1" si="11"/>
        <v>#NAME?</v>
      </c>
      <c r="BG32" s="44" t="e">
        <f t="shared" ca="1" si="11"/>
        <v>#NAME?</v>
      </c>
      <c r="BH32" s="44" t="e">
        <f t="shared" ca="1" si="11"/>
        <v>#NAME?</v>
      </c>
      <c r="BI32" s="44" t="e">
        <f t="shared" ca="1" si="11"/>
        <v>#NAME?</v>
      </c>
      <c r="BJ32" s="44" t="e">
        <f t="shared" ca="1" si="11"/>
        <v>#NAME?</v>
      </c>
      <c r="BK32" s="44" t="e">
        <f t="shared" ca="1" si="11"/>
        <v>#NAME?</v>
      </c>
      <c r="BL32" s="44" t="e">
        <f t="shared" ca="1" si="11"/>
        <v>#NAME?</v>
      </c>
      <c r="BM32" s="44" t="e">
        <f t="shared" ca="1" si="11"/>
        <v>#NAME?</v>
      </c>
      <c r="BN32" s="44" t="e">
        <f t="shared" ca="1" si="11"/>
        <v>#NAME?</v>
      </c>
      <c r="BO32" s="44" t="e">
        <f t="shared" ca="1" si="11"/>
        <v>#NAME?</v>
      </c>
      <c r="BP32" s="44" t="e">
        <f t="shared" ca="1" si="11"/>
        <v>#NAME?</v>
      </c>
      <c r="BQ32" s="44" t="e">
        <f t="shared" ca="1" si="11"/>
        <v>#NAME?</v>
      </c>
      <c r="BR32" s="44" t="e">
        <f t="shared" ca="1" si="11"/>
        <v>#NAME?</v>
      </c>
      <c r="BS32" s="44" t="e">
        <f t="shared" ca="1" si="11"/>
        <v>#NAME?</v>
      </c>
    </row>
    <row r="33" spans="1:71" x14ac:dyDescent="0.2">
      <c r="A33" s="46" t="s">
        <v>27</v>
      </c>
      <c r="B33" s="74">
        <v>2000</v>
      </c>
      <c r="C33" s="49">
        <v>141</v>
      </c>
      <c r="D33" s="75">
        <v>2000</v>
      </c>
      <c r="E33" s="49">
        <v>513</v>
      </c>
      <c r="F33" s="49">
        <v>1175</v>
      </c>
      <c r="G33" s="49">
        <f>G150</f>
        <v>1197</v>
      </c>
      <c r="H33" s="49">
        <f>H150</f>
        <v>1026</v>
      </c>
      <c r="I33" s="49">
        <f>I150</f>
        <v>1553</v>
      </c>
      <c r="J33" s="49">
        <v>1658</v>
      </c>
      <c r="K33" s="49">
        <v>1762</v>
      </c>
      <c r="L33" s="49">
        <v>2014</v>
      </c>
      <c r="M33" s="49">
        <v>1854</v>
      </c>
      <c r="N33" s="49">
        <v>1965</v>
      </c>
      <c r="O33" s="49">
        <f>O150-O36</f>
        <v>2427</v>
      </c>
      <c r="P33" s="76">
        <v>1998</v>
      </c>
      <c r="Q33" s="75">
        <v>2000</v>
      </c>
      <c r="R33" s="77">
        <f t="shared" ref="R33:AC33" si="12">R150-R36</f>
        <v>2725</v>
      </c>
      <c r="S33" s="49">
        <f t="shared" si="12"/>
        <v>2533</v>
      </c>
      <c r="T33" s="49">
        <f t="shared" si="12"/>
        <v>3291</v>
      </c>
      <c r="U33" s="49">
        <f t="shared" si="12"/>
        <v>2553</v>
      </c>
      <c r="V33" s="49">
        <f t="shared" si="12"/>
        <v>2922</v>
      </c>
      <c r="W33" s="49">
        <f t="shared" si="12"/>
        <v>2874</v>
      </c>
      <c r="X33" s="49">
        <f t="shared" si="12"/>
        <v>2912</v>
      </c>
      <c r="Y33" s="49">
        <f t="shared" si="12"/>
        <v>3402</v>
      </c>
      <c r="Z33" s="49">
        <f t="shared" si="12"/>
        <v>2903</v>
      </c>
      <c r="AA33" s="49">
        <f t="shared" si="12"/>
        <v>3689</v>
      </c>
      <c r="AB33" s="49">
        <f t="shared" si="12"/>
        <v>3182</v>
      </c>
      <c r="AC33" s="49">
        <f t="shared" si="12"/>
        <v>3050</v>
      </c>
      <c r="AD33" s="78">
        <v>2340</v>
      </c>
      <c r="AE33" s="76">
        <v>2280</v>
      </c>
      <c r="AF33" s="49">
        <v>2135</v>
      </c>
      <c r="AG33" s="76">
        <v>2218</v>
      </c>
      <c r="AH33" s="76">
        <v>2214</v>
      </c>
      <c r="AI33" s="76">
        <v>2115</v>
      </c>
      <c r="AJ33" s="76">
        <v>2207</v>
      </c>
      <c r="AK33" s="49">
        <v>2224</v>
      </c>
      <c r="AL33" s="48">
        <v>2194</v>
      </c>
      <c r="AM33" s="47">
        <f>ROUND(((Q33/31)*10),0)</f>
        <v>645</v>
      </c>
      <c r="AN33" s="48">
        <v>829</v>
      </c>
      <c r="AO33" s="46" t="s">
        <v>27</v>
      </c>
      <c r="AP33" s="47">
        <f>ROUND(((AR33/31)*21),0)</f>
        <v>1897</v>
      </c>
      <c r="AQ33" s="48">
        <v>1596</v>
      </c>
      <c r="AR33" s="47">
        <v>2800</v>
      </c>
      <c r="AS33" s="19">
        <f>IF(AQ33="","",(SUM(AQ33,AN33)))</f>
        <v>2425</v>
      </c>
      <c r="AT33" s="49">
        <v>2165</v>
      </c>
      <c r="AU33" s="48">
        <v>2311</v>
      </c>
      <c r="AV33" s="48">
        <v>2254</v>
      </c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</row>
    <row r="34" spans="1:71" x14ac:dyDescent="0.2">
      <c r="A34" s="46" t="s">
        <v>28</v>
      </c>
      <c r="B34" s="74">
        <v>2000</v>
      </c>
      <c r="C34" s="49">
        <v>83</v>
      </c>
      <c r="D34" s="75">
        <v>2000</v>
      </c>
      <c r="E34" s="49">
        <v>467</v>
      </c>
      <c r="F34" s="49">
        <v>1048</v>
      </c>
      <c r="G34" s="49">
        <f>G164</f>
        <v>1532</v>
      </c>
      <c r="H34" s="49">
        <f>H164</f>
        <v>1660</v>
      </c>
      <c r="I34" s="49">
        <f>I164</f>
        <v>2750</v>
      </c>
      <c r="J34" s="49">
        <v>2503</v>
      </c>
      <c r="K34" s="49">
        <v>2585</v>
      </c>
      <c r="L34" s="49">
        <v>2692</v>
      </c>
      <c r="M34" s="49">
        <f>M164</f>
        <v>2390</v>
      </c>
      <c r="N34" s="49">
        <v>2776</v>
      </c>
      <c r="O34" s="49">
        <f>O164</f>
        <v>2573</v>
      </c>
      <c r="P34" s="79">
        <v>2914</v>
      </c>
      <c r="Q34" s="75">
        <v>2000</v>
      </c>
      <c r="R34" s="77">
        <f t="shared" ref="R34:AC34" si="13">R164</f>
        <v>2836</v>
      </c>
      <c r="S34" s="49">
        <f t="shared" si="13"/>
        <v>2535</v>
      </c>
      <c r="T34" s="49">
        <f t="shared" si="13"/>
        <v>3067</v>
      </c>
      <c r="U34" s="49">
        <f t="shared" si="13"/>
        <v>2652</v>
      </c>
      <c r="V34" s="49">
        <f t="shared" si="13"/>
        <v>3336</v>
      </c>
      <c r="W34" s="49">
        <f t="shared" si="13"/>
        <v>3438</v>
      </c>
      <c r="X34" s="49">
        <f t="shared" si="13"/>
        <v>3176</v>
      </c>
      <c r="Y34" s="49">
        <f t="shared" si="13"/>
        <v>3704</v>
      </c>
      <c r="Z34" s="49">
        <f t="shared" si="13"/>
        <v>3254</v>
      </c>
      <c r="AA34" s="49">
        <f t="shared" si="13"/>
        <v>4181</v>
      </c>
      <c r="AB34" s="49">
        <f t="shared" si="13"/>
        <v>3406</v>
      </c>
      <c r="AC34" s="49">
        <f t="shared" si="13"/>
        <v>3396</v>
      </c>
      <c r="AD34" s="80">
        <v>4105</v>
      </c>
      <c r="AE34" s="79">
        <v>3692</v>
      </c>
      <c r="AF34" s="49">
        <v>3488</v>
      </c>
      <c r="AG34" s="79">
        <v>3889</v>
      </c>
      <c r="AH34" s="79">
        <v>3874</v>
      </c>
      <c r="AI34" s="79">
        <v>3838</v>
      </c>
      <c r="AJ34" s="76">
        <v>3988</v>
      </c>
      <c r="AK34" s="49">
        <v>3999</v>
      </c>
      <c r="AL34" s="53">
        <v>3896</v>
      </c>
      <c r="AM34" s="52">
        <f>ROUND(((Q34/31)*10),0)</f>
        <v>645</v>
      </c>
      <c r="AN34" s="53">
        <v>1486</v>
      </c>
      <c r="AO34" s="46" t="s">
        <v>28</v>
      </c>
      <c r="AP34" s="52">
        <f>ROUND(((AR34/31)*21),0)</f>
        <v>2032</v>
      </c>
      <c r="AQ34" s="53">
        <v>2833</v>
      </c>
      <c r="AR34" s="52">
        <v>3000</v>
      </c>
      <c r="AS34" s="19">
        <f>IF(AQ34="","",(SUM(AQ34,AN34)))</f>
        <v>4319</v>
      </c>
      <c r="AT34" s="49">
        <v>3792</v>
      </c>
      <c r="AU34" s="53">
        <v>3741</v>
      </c>
      <c r="AV34" s="53">
        <v>3515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</row>
    <row r="35" spans="1:71" x14ac:dyDescent="0.2">
      <c r="A35" s="51" t="s">
        <v>29</v>
      </c>
      <c r="B35" s="49">
        <v>528</v>
      </c>
      <c r="C35" s="49">
        <v>0</v>
      </c>
      <c r="D35" s="66">
        <v>528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29</v>
      </c>
      <c r="K35" s="49">
        <v>141</v>
      </c>
      <c r="L35" s="49">
        <v>201</v>
      </c>
      <c r="M35" s="49">
        <v>229</v>
      </c>
      <c r="N35" s="49">
        <v>583</v>
      </c>
      <c r="O35" s="49">
        <v>478</v>
      </c>
      <c r="P35" s="79">
        <v>586</v>
      </c>
      <c r="Q35" s="66">
        <v>528</v>
      </c>
      <c r="R35" s="77">
        <v>570</v>
      </c>
      <c r="S35" s="49">
        <v>561</v>
      </c>
      <c r="T35" s="49">
        <v>833</v>
      </c>
      <c r="U35" s="49">
        <v>638</v>
      </c>
      <c r="V35" s="49">
        <v>860</v>
      </c>
      <c r="W35" s="49">
        <v>792</v>
      </c>
      <c r="X35" s="49">
        <v>950</v>
      </c>
      <c r="Y35" s="49">
        <v>1144</v>
      </c>
      <c r="Z35" s="49">
        <v>937</v>
      </c>
      <c r="AA35" s="49">
        <v>1551</v>
      </c>
      <c r="AB35" s="49">
        <v>1219</v>
      </c>
      <c r="AC35" s="49">
        <v>1137</v>
      </c>
      <c r="AD35" s="80">
        <v>1360</v>
      </c>
      <c r="AE35" s="79">
        <v>1175</v>
      </c>
      <c r="AF35" s="49">
        <v>1285</v>
      </c>
      <c r="AG35" s="79">
        <v>1446</v>
      </c>
      <c r="AH35" s="79">
        <v>1406</v>
      </c>
      <c r="AI35" s="79">
        <v>1274</v>
      </c>
      <c r="AJ35" s="76">
        <v>1390</v>
      </c>
      <c r="AK35" s="49">
        <v>1557</v>
      </c>
      <c r="AL35" s="53">
        <v>1478</v>
      </c>
      <c r="AM35" s="52">
        <f>ROUND(((Q35/31)*10),0)</f>
        <v>170</v>
      </c>
      <c r="AN35" s="53">
        <v>604</v>
      </c>
      <c r="AO35" s="51" t="s">
        <v>29</v>
      </c>
      <c r="AP35" s="52">
        <f>ROUND(((AR35/31)*21),0)</f>
        <v>813</v>
      </c>
      <c r="AQ35" s="53">
        <v>1084</v>
      </c>
      <c r="AR35" s="52">
        <v>1200</v>
      </c>
      <c r="AS35" s="19">
        <f>IF(AQ35="","",(SUM(AQ35,AN35)))</f>
        <v>1688</v>
      </c>
      <c r="AT35" s="49">
        <v>1508</v>
      </c>
      <c r="AU35" s="53">
        <v>1449</v>
      </c>
      <c r="AV35" s="53">
        <v>1453</v>
      </c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</row>
    <row r="36" spans="1:71" x14ac:dyDescent="0.2">
      <c r="A36" s="28"/>
      <c r="B36" s="49"/>
      <c r="C36" s="49"/>
      <c r="D36" s="6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79"/>
      <c r="Q36" s="28"/>
      <c r="R36" s="31"/>
      <c r="S36" s="29"/>
      <c r="T36" s="31"/>
      <c r="U36" s="29"/>
      <c r="V36" s="31"/>
      <c r="W36" s="31"/>
      <c r="X36" s="32"/>
      <c r="Y36" s="32"/>
      <c r="Z36" s="32"/>
      <c r="AA36" s="31"/>
      <c r="AB36" s="29"/>
      <c r="AC36" s="32"/>
      <c r="AD36" s="32"/>
      <c r="AE36" s="32"/>
      <c r="AF36" s="32"/>
      <c r="AG36" s="32"/>
      <c r="AH36" s="32"/>
      <c r="AI36" s="32"/>
      <c r="AJ36" s="32"/>
      <c r="AK36" s="32"/>
      <c r="AL36" s="33"/>
      <c r="AM36" s="34"/>
      <c r="AN36" s="33"/>
      <c r="AO36" s="51" t="s">
        <v>30</v>
      </c>
      <c r="AP36" s="52">
        <f>ROUND(((AR36/31)*21),0)</f>
        <v>169</v>
      </c>
      <c r="AQ36" s="53">
        <v>206</v>
      </c>
      <c r="AR36" s="52">
        <v>250</v>
      </c>
      <c r="AS36" s="19">
        <f>IF(AQ36="","",(SUM(AQ36,AN36)))</f>
        <v>206</v>
      </c>
      <c r="AT36" s="49">
        <v>283</v>
      </c>
      <c r="AU36" s="54">
        <v>341</v>
      </c>
      <c r="AV36" s="54">
        <v>391</v>
      </c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</row>
    <row r="37" spans="1:71" x14ac:dyDescent="0.25">
      <c r="A37" s="55" t="s">
        <v>19</v>
      </c>
      <c r="B37" s="81">
        <f t="shared" ref="B37:BM37" si="14">SUM(B33:B36)</f>
        <v>4528</v>
      </c>
      <c r="C37" s="56">
        <f t="shared" si="14"/>
        <v>224</v>
      </c>
      <c r="D37" s="81">
        <f t="shared" si="14"/>
        <v>4528</v>
      </c>
      <c r="E37" s="56">
        <f t="shared" si="14"/>
        <v>980</v>
      </c>
      <c r="F37" s="56">
        <f t="shared" si="14"/>
        <v>2223</v>
      </c>
      <c r="G37" s="56">
        <f t="shared" si="14"/>
        <v>2729</v>
      </c>
      <c r="H37" s="56">
        <f t="shared" si="14"/>
        <v>2686</v>
      </c>
      <c r="I37" s="56">
        <f t="shared" si="14"/>
        <v>4303</v>
      </c>
      <c r="J37" s="56">
        <f t="shared" si="14"/>
        <v>4190</v>
      </c>
      <c r="K37" s="56">
        <f t="shared" si="14"/>
        <v>4488</v>
      </c>
      <c r="L37" s="56">
        <f t="shared" si="14"/>
        <v>4907</v>
      </c>
      <c r="M37" s="56">
        <f t="shared" si="14"/>
        <v>4473</v>
      </c>
      <c r="N37" s="56">
        <f t="shared" si="14"/>
        <v>5324</v>
      </c>
      <c r="O37" s="56">
        <f t="shared" si="14"/>
        <v>5478</v>
      </c>
      <c r="P37" s="56">
        <f t="shared" si="14"/>
        <v>5498</v>
      </c>
      <c r="Q37" s="81">
        <f>SUM(Q33:Q36)</f>
        <v>4528</v>
      </c>
      <c r="R37" s="56">
        <f t="shared" si="14"/>
        <v>6131</v>
      </c>
      <c r="S37" s="56">
        <f t="shared" si="14"/>
        <v>5629</v>
      </c>
      <c r="T37" s="56">
        <f t="shared" si="14"/>
        <v>7191</v>
      </c>
      <c r="U37" s="56">
        <f t="shared" si="14"/>
        <v>5843</v>
      </c>
      <c r="V37" s="56">
        <f t="shared" si="14"/>
        <v>7118</v>
      </c>
      <c r="W37" s="56">
        <f t="shared" si="14"/>
        <v>7104</v>
      </c>
      <c r="X37" s="56">
        <f t="shared" si="14"/>
        <v>7038</v>
      </c>
      <c r="Y37" s="56">
        <f t="shared" si="14"/>
        <v>8250</v>
      </c>
      <c r="Z37" s="56">
        <f t="shared" si="14"/>
        <v>7094</v>
      </c>
      <c r="AA37" s="56">
        <f t="shared" si="14"/>
        <v>9421</v>
      </c>
      <c r="AB37" s="56">
        <f t="shared" si="14"/>
        <v>7807</v>
      </c>
      <c r="AC37" s="56">
        <f t="shared" si="14"/>
        <v>7583</v>
      </c>
      <c r="AD37" s="56">
        <f t="shared" si="14"/>
        <v>7805</v>
      </c>
      <c r="AE37" s="56">
        <f t="shared" si="14"/>
        <v>7147</v>
      </c>
      <c r="AF37" s="56">
        <f t="shared" si="14"/>
        <v>6908</v>
      </c>
      <c r="AG37" s="56">
        <f t="shared" si="14"/>
        <v>7553</v>
      </c>
      <c r="AH37" s="56">
        <f t="shared" si="14"/>
        <v>7494</v>
      </c>
      <c r="AI37" s="56">
        <f t="shared" si="14"/>
        <v>7227</v>
      </c>
      <c r="AJ37" s="56">
        <f t="shared" si="14"/>
        <v>7585</v>
      </c>
      <c r="AK37" s="56">
        <f t="shared" si="14"/>
        <v>7780</v>
      </c>
      <c r="AL37" s="56">
        <f t="shared" si="14"/>
        <v>7568</v>
      </c>
      <c r="AM37" s="56">
        <f t="shared" si="14"/>
        <v>1460</v>
      </c>
      <c r="AN37" s="56">
        <f t="shared" si="14"/>
        <v>2919</v>
      </c>
      <c r="AO37" s="55" t="s">
        <v>19</v>
      </c>
      <c r="AP37" s="56">
        <f t="shared" si="14"/>
        <v>4911</v>
      </c>
      <c r="AQ37" s="56">
        <f t="shared" si="14"/>
        <v>5719</v>
      </c>
      <c r="AR37" s="56">
        <f t="shared" si="14"/>
        <v>7250</v>
      </c>
      <c r="AS37" s="56">
        <f t="shared" si="14"/>
        <v>8638</v>
      </c>
      <c r="AT37" s="56">
        <f t="shared" si="14"/>
        <v>7748</v>
      </c>
      <c r="AU37" s="56">
        <f t="shared" si="14"/>
        <v>7842</v>
      </c>
      <c r="AV37" s="56">
        <f t="shared" si="14"/>
        <v>7613</v>
      </c>
      <c r="AW37" s="56">
        <f t="shared" si="14"/>
        <v>0</v>
      </c>
      <c r="AX37" s="56">
        <f t="shared" si="14"/>
        <v>0</v>
      </c>
      <c r="AY37" s="56">
        <f t="shared" si="14"/>
        <v>0</v>
      </c>
      <c r="AZ37" s="56">
        <f t="shared" si="14"/>
        <v>0</v>
      </c>
      <c r="BA37" s="56">
        <f t="shared" si="14"/>
        <v>0</v>
      </c>
      <c r="BB37" s="56">
        <f t="shared" si="14"/>
        <v>0</v>
      </c>
      <c r="BC37" s="56">
        <f t="shared" si="14"/>
        <v>0</v>
      </c>
      <c r="BD37" s="56">
        <f t="shared" si="14"/>
        <v>0</v>
      </c>
      <c r="BE37" s="56">
        <f t="shared" si="14"/>
        <v>0</v>
      </c>
      <c r="BF37" s="56">
        <f t="shared" si="14"/>
        <v>0</v>
      </c>
      <c r="BG37" s="56">
        <f t="shared" si="14"/>
        <v>0</v>
      </c>
      <c r="BH37" s="56">
        <f t="shared" si="14"/>
        <v>0</v>
      </c>
      <c r="BI37" s="56">
        <f t="shared" si="14"/>
        <v>0</v>
      </c>
      <c r="BJ37" s="56">
        <f t="shared" si="14"/>
        <v>0</v>
      </c>
      <c r="BK37" s="56">
        <f t="shared" si="14"/>
        <v>0</v>
      </c>
      <c r="BL37" s="56">
        <f t="shared" si="14"/>
        <v>0</v>
      </c>
      <c r="BM37" s="56">
        <f t="shared" si="14"/>
        <v>0</v>
      </c>
      <c r="BN37" s="56">
        <f t="shared" ref="BN37:BS37" si="15">SUM(BN33:BN36)</f>
        <v>0</v>
      </c>
      <c r="BO37" s="56">
        <f t="shared" si="15"/>
        <v>0</v>
      </c>
      <c r="BP37" s="56">
        <f t="shared" si="15"/>
        <v>0</v>
      </c>
      <c r="BQ37" s="56">
        <f t="shared" si="15"/>
        <v>0</v>
      </c>
      <c r="BR37" s="56">
        <f t="shared" si="15"/>
        <v>0</v>
      </c>
      <c r="BS37" s="56">
        <f t="shared" si="15"/>
        <v>0</v>
      </c>
    </row>
    <row r="38" spans="1:71" x14ac:dyDescent="0.25">
      <c r="A38" s="57"/>
      <c r="B38" s="69"/>
      <c r="C38" s="69"/>
      <c r="D38" s="69"/>
      <c r="E38" s="69"/>
      <c r="F38" s="69"/>
      <c r="G38" s="69"/>
      <c r="H38" s="70"/>
      <c r="I38" s="70"/>
      <c r="J38" s="69"/>
      <c r="K38" s="69"/>
      <c r="L38" s="69"/>
      <c r="M38" s="69"/>
      <c r="N38" s="69"/>
      <c r="O38" s="70"/>
      <c r="P38" s="69"/>
      <c r="Q38" s="69"/>
      <c r="R38" s="70"/>
      <c r="S38" s="70"/>
      <c r="T38" s="70"/>
      <c r="U38" s="69"/>
      <c r="V38" s="70"/>
      <c r="W38" s="70"/>
      <c r="X38" s="69"/>
      <c r="Y38" s="69"/>
      <c r="Z38" s="70"/>
      <c r="AA38" s="70"/>
      <c r="AB38" s="69"/>
      <c r="AC38" s="69"/>
      <c r="AD38" s="69"/>
      <c r="AE38" s="69"/>
      <c r="AF38" s="69"/>
      <c r="AG38" s="69"/>
      <c r="AH38" s="69"/>
      <c r="AI38" s="69"/>
      <c r="AJ38" s="70"/>
      <c r="AK38" s="69"/>
      <c r="AL38" s="69"/>
      <c r="AM38" s="69"/>
      <c r="AN38" s="69"/>
      <c r="AO38" s="57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</row>
    <row r="39" spans="1:71" s="45" customFormat="1" x14ac:dyDescent="0.25">
      <c r="A39" s="43" t="s">
        <v>31</v>
      </c>
      <c r="B39" s="73" t="s">
        <v>5</v>
      </c>
      <c r="C39" s="44">
        <f>$C$10</f>
        <v>44531</v>
      </c>
      <c r="D39" s="73" t="s">
        <v>5</v>
      </c>
      <c r="E39" s="44" t="e">
        <f ca="1">$E$10</f>
        <v>#NAME?</v>
      </c>
      <c r="F39" s="44" t="e">
        <f ca="1">$F$10</f>
        <v>#NAME?</v>
      </c>
      <c r="G39" s="44" t="e">
        <f ca="1">$G$10</f>
        <v>#NAME?</v>
      </c>
      <c r="H39" s="44" t="e">
        <f ca="1">$H$10</f>
        <v>#NAME?</v>
      </c>
      <c r="I39" s="44" t="e">
        <f ca="1">$I$10</f>
        <v>#NAME?</v>
      </c>
      <c r="J39" s="44" t="e">
        <f ca="1">$J$10</f>
        <v>#NAME?</v>
      </c>
      <c r="K39" s="44" t="e">
        <f ca="1">$K$10</f>
        <v>#NAME?</v>
      </c>
      <c r="L39" s="44" t="e">
        <f ca="1">$L$10</f>
        <v>#NAME?</v>
      </c>
      <c r="M39" s="44" t="e">
        <f ca="1">$M$10</f>
        <v>#NAME?</v>
      </c>
      <c r="N39" s="44" t="e">
        <f ca="1">$N$10</f>
        <v>#NAME?</v>
      </c>
      <c r="O39" s="44" t="e">
        <f ca="1">$O$10</f>
        <v>#NAME?</v>
      </c>
      <c r="P39" s="44" t="e">
        <f ca="1">$P$10</f>
        <v>#NAME?</v>
      </c>
      <c r="Q39" s="73" t="s">
        <v>5</v>
      </c>
      <c r="R39" s="44" t="e">
        <f t="shared" ref="R39:AK39" ca="1" si="16">R10</f>
        <v>#NAME?</v>
      </c>
      <c r="S39" s="44" t="e">
        <f t="shared" ca="1" si="16"/>
        <v>#NAME?</v>
      </c>
      <c r="T39" s="44" t="e">
        <f t="shared" ca="1" si="16"/>
        <v>#NAME?</v>
      </c>
      <c r="U39" s="44" t="e">
        <f t="shared" ca="1" si="16"/>
        <v>#NAME?</v>
      </c>
      <c r="V39" s="44" t="e">
        <f t="shared" ca="1" si="16"/>
        <v>#NAME?</v>
      </c>
      <c r="W39" s="44" t="e">
        <f t="shared" ca="1" si="16"/>
        <v>#NAME?</v>
      </c>
      <c r="X39" s="44" t="e">
        <f t="shared" ca="1" si="16"/>
        <v>#NAME?</v>
      </c>
      <c r="Y39" s="44" t="e">
        <f t="shared" ca="1" si="16"/>
        <v>#NAME?</v>
      </c>
      <c r="Z39" s="44" t="e">
        <f t="shared" ca="1" si="16"/>
        <v>#NAME?</v>
      </c>
      <c r="AA39" s="44" t="e">
        <f t="shared" ca="1" si="16"/>
        <v>#NAME?</v>
      </c>
      <c r="AB39" s="44" t="e">
        <f t="shared" ca="1" si="16"/>
        <v>#NAME?</v>
      </c>
      <c r="AC39" s="44" t="e">
        <f t="shared" ca="1" si="16"/>
        <v>#NAME?</v>
      </c>
      <c r="AD39" s="44" t="e">
        <f t="shared" ca="1" si="16"/>
        <v>#NAME?</v>
      </c>
      <c r="AE39" s="44" t="e">
        <f t="shared" ca="1" si="16"/>
        <v>#NAME?</v>
      </c>
      <c r="AF39" s="44" t="e">
        <f t="shared" ca="1" si="16"/>
        <v>#NAME?</v>
      </c>
      <c r="AG39" s="44" t="e">
        <f t="shared" ca="1" si="16"/>
        <v>#NAME?</v>
      </c>
      <c r="AH39" s="44" t="e">
        <f t="shared" ca="1" si="16"/>
        <v>#NAME?</v>
      </c>
      <c r="AI39" s="44" t="e">
        <f t="shared" ca="1" si="16"/>
        <v>#NAME?</v>
      </c>
      <c r="AJ39" s="44" t="e">
        <f t="shared" ca="1" si="16"/>
        <v>#NAME?</v>
      </c>
      <c r="AK39" s="44" t="e">
        <f t="shared" ca="1" si="16"/>
        <v>#NAME?</v>
      </c>
      <c r="AL39" s="44" t="e">
        <f ca="1">AL$10</f>
        <v>#NAME?</v>
      </c>
      <c r="AM39" s="44" t="str">
        <f t="shared" ref="AM39:AS39" si="17">AM$10</f>
        <v>Meta Parcial</v>
      </c>
      <c r="AN39" s="44" t="str">
        <f t="shared" si="17"/>
        <v>1-10-out-24</v>
      </c>
      <c r="AO39" s="43" t="s">
        <v>31</v>
      </c>
      <c r="AP39" s="44" t="str">
        <f t="shared" si="17"/>
        <v>Meta Parcial</v>
      </c>
      <c r="AQ39" s="44" t="str">
        <f t="shared" si="17"/>
        <v>11-31-out-24</v>
      </c>
      <c r="AR39" s="44" t="str">
        <f t="shared" si="17"/>
        <v>Meta</v>
      </c>
      <c r="AS39" s="44" t="e">
        <f t="shared" ca="1" si="17"/>
        <v>#NAME?</v>
      </c>
      <c r="AT39" s="44" t="e">
        <f t="shared" ref="AT39:BS39" ca="1" si="18">AT10</f>
        <v>#NAME?</v>
      </c>
      <c r="AU39" s="44" t="e">
        <f t="shared" ca="1" si="18"/>
        <v>#NAME?</v>
      </c>
      <c r="AV39" s="44" t="e">
        <f t="shared" ca="1" si="18"/>
        <v>#NAME?</v>
      </c>
      <c r="AW39" s="44" t="e">
        <f t="shared" ca="1" si="18"/>
        <v>#NAME?</v>
      </c>
      <c r="AX39" s="44" t="e">
        <f t="shared" ca="1" si="18"/>
        <v>#NAME?</v>
      </c>
      <c r="AY39" s="44" t="e">
        <f t="shared" ca="1" si="18"/>
        <v>#NAME?</v>
      </c>
      <c r="AZ39" s="44" t="e">
        <f t="shared" ca="1" si="18"/>
        <v>#NAME?</v>
      </c>
      <c r="BA39" s="44" t="e">
        <f t="shared" ca="1" si="18"/>
        <v>#NAME?</v>
      </c>
      <c r="BB39" s="44" t="e">
        <f t="shared" ca="1" si="18"/>
        <v>#NAME?</v>
      </c>
      <c r="BC39" s="44" t="e">
        <f t="shared" ca="1" si="18"/>
        <v>#NAME?</v>
      </c>
      <c r="BD39" s="44" t="e">
        <f t="shared" ca="1" si="18"/>
        <v>#NAME?</v>
      </c>
      <c r="BE39" s="44" t="e">
        <f t="shared" ca="1" si="18"/>
        <v>#NAME?</v>
      </c>
      <c r="BF39" s="44" t="e">
        <f t="shared" ca="1" si="18"/>
        <v>#NAME?</v>
      </c>
      <c r="BG39" s="44" t="e">
        <f t="shared" ca="1" si="18"/>
        <v>#NAME?</v>
      </c>
      <c r="BH39" s="44" t="e">
        <f t="shared" ca="1" si="18"/>
        <v>#NAME?</v>
      </c>
      <c r="BI39" s="44" t="e">
        <f t="shared" ca="1" si="18"/>
        <v>#NAME?</v>
      </c>
      <c r="BJ39" s="44" t="e">
        <f t="shared" ca="1" si="18"/>
        <v>#NAME?</v>
      </c>
      <c r="BK39" s="44" t="e">
        <f t="shared" ca="1" si="18"/>
        <v>#NAME?</v>
      </c>
      <c r="BL39" s="44" t="e">
        <f t="shared" ca="1" si="18"/>
        <v>#NAME?</v>
      </c>
      <c r="BM39" s="44" t="e">
        <f t="shared" ca="1" si="18"/>
        <v>#NAME?</v>
      </c>
      <c r="BN39" s="44" t="e">
        <f t="shared" ca="1" si="18"/>
        <v>#NAME?</v>
      </c>
      <c r="BO39" s="44" t="e">
        <f t="shared" ca="1" si="18"/>
        <v>#NAME?</v>
      </c>
      <c r="BP39" s="44" t="e">
        <f t="shared" ca="1" si="18"/>
        <v>#NAME?</v>
      </c>
      <c r="BQ39" s="44" t="e">
        <f t="shared" ca="1" si="18"/>
        <v>#NAME?</v>
      </c>
      <c r="BR39" s="44" t="e">
        <f t="shared" ca="1" si="18"/>
        <v>#NAME?</v>
      </c>
      <c r="BS39" s="44" t="e">
        <f t="shared" ca="1" si="18"/>
        <v>#NAME?</v>
      </c>
    </row>
    <row r="40" spans="1:71" ht="15" hidden="1" x14ac:dyDescent="0.2">
      <c r="A40" s="51" t="s">
        <v>32</v>
      </c>
      <c r="B40" s="49">
        <v>192</v>
      </c>
      <c r="C40" s="49">
        <v>10</v>
      </c>
      <c r="D40" s="66">
        <v>192</v>
      </c>
      <c r="E40" s="49">
        <v>78</v>
      </c>
      <c r="F40" s="49">
        <v>1486</v>
      </c>
      <c r="G40" s="49">
        <v>1648</v>
      </c>
      <c r="H40" s="49">
        <v>1571</v>
      </c>
      <c r="I40" s="76">
        <v>3426</v>
      </c>
      <c r="J40" s="49">
        <v>2023</v>
      </c>
      <c r="K40" s="49">
        <v>1915</v>
      </c>
      <c r="L40" s="49">
        <v>2187</v>
      </c>
      <c r="M40" s="76">
        <v>2199</v>
      </c>
      <c r="N40" s="76">
        <v>2308</v>
      </c>
      <c r="O40" s="49">
        <v>2300</v>
      </c>
      <c r="P40" s="76">
        <v>1950</v>
      </c>
      <c r="Q40" s="66">
        <v>192</v>
      </c>
      <c r="R40" s="82">
        <v>2598</v>
      </c>
      <c r="S40" s="76">
        <v>1819</v>
      </c>
      <c r="T40" s="49">
        <v>2387</v>
      </c>
      <c r="U40" s="76">
        <v>2157</v>
      </c>
      <c r="V40" s="76">
        <v>2761</v>
      </c>
      <c r="W40" s="49">
        <v>2108</v>
      </c>
      <c r="X40" s="49">
        <v>2569</v>
      </c>
      <c r="Y40" s="76">
        <v>3258</v>
      </c>
      <c r="Z40" s="76">
        <v>3074</v>
      </c>
      <c r="AA40" s="49">
        <v>3642</v>
      </c>
      <c r="AB40" s="49">
        <v>4340</v>
      </c>
      <c r="AC40" s="76">
        <v>2516</v>
      </c>
      <c r="AD40" s="83">
        <v>2639</v>
      </c>
      <c r="AE40" s="76">
        <v>3042</v>
      </c>
      <c r="AF40" s="76">
        <v>3131</v>
      </c>
      <c r="AG40" s="76">
        <v>2266</v>
      </c>
      <c r="AH40" s="76">
        <v>3209</v>
      </c>
      <c r="AI40" s="76">
        <v>3811</v>
      </c>
      <c r="AJ40" s="76">
        <v>4119</v>
      </c>
      <c r="AK40" s="76">
        <v>3727</v>
      </c>
      <c r="AL40" s="48">
        <v>4099</v>
      </c>
      <c r="AM40" s="47">
        <f>ROUND(((Q40/31)*10),0)</f>
        <v>62</v>
      </c>
      <c r="AN40" s="48">
        <v>1825</v>
      </c>
      <c r="AO40" s="34"/>
      <c r="AP40" s="34"/>
      <c r="AQ40" s="33"/>
      <c r="AR40" s="34"/>
      <c r="AS40" s="19" t="str">
        <f t="shared" ref="AS40:AS58" si="19">IF(AQ40="","",(SUM(AQ40,AN40)))</f>
        <v/>
      </c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x14ac:dyDescent="0.2">
      <c r="A41" s="28"/>
      <c r="B41" s="49"/>
      <c r="C41" s="65"/>
      <c r="D41" s="66"/>
      <c r="E41" s="65"/>
      <c r="F41" s="65"/>
      <c r="G41" s="65"/>
      <c r="H41" s="65"/>
      <c r="I41" s="79"/>
      <c r="J41" s="49"/>
      <c r="K41" s="49"/>
      <c r="L41" s="49"/>
      <c r="M41" s="79"/>
      <c r="N41" s="79"/>
      <c r="O41" s="49"/>
      <c r="P41" s="79"/>
      <c r="Q41" s="28"/>
      <c r="R41" s="31"/>
      <c r="S41" s="29"/>
      <c r="T41" s="31"/>
      <c r="U41" s="29"/>
      <c r="V41" s="31"/>
      <c r="W41" s="31"/>
      <c r="X41" s="32"/>
      <c r="Y41" s="32"/>
      <c r="Z41" s="32"/>
      <c r="AA41" s="31"/>
      <c r="AB41" s="29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34"/>
      <c r="AN41" s="33"/>
      <c r="AO41" s="51" t="s">
        <v>33</v>
      </c>
      <c r="AP41" s="52">
        <f>ROUND(((AR41/31)*21),0)</f>
        <v>7</v>
      </c>
      <c r="AQ41" s="48">
        <v>0</v>
      </c>
      <c r="AR41" s="52">
        <v>10</v>
      </c>
      <c r="AS41" s="19">
        <f t="shared" si="19"/>
        <v>0</v>
      </c>
      <c r="AT41" s="48">
        <v>0</v>
      </c>
      <c r="AU41" s="50">
        <v>0</v>
      </c>
      <c r="AV41" s="50">
        <v>0</v>
      </c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</row>
    <row r="42" spans="1:71" x14ac:dyDescent="0.2">
      <c r="A42" s="51" t="s">
        <v>34</v>
      </c>
      <c r="B42" s="49">
        <v>100</v>
      </c>
      <c r="C42" s="65">
        <v>0</v>
      </c>
      <c r="D42" s="66">
        <v>100</v>
      </c>
      <c r="E42" s="65">
        <v>3</v>
      </c>
      <c r="F42" s="65">
        <v>21</v>
      </c>
      <c r="G42" s="65">
        <v>25</v>
      </c>
      <c r="H42" s="65">
        <v>18</v>
      </c>
      <c r="I42" s="79">
        <v>32</v>
      </c>
      <c r="J42" s="49">
        <v>33</v>
      </c>
      <c r="K42" s="49">
        <v>27</v>
      </c>
      <c r="L42" s="49">
        <v>10</v>
      </c>
      <c r="M42" s="79">
        <v>6</v>
      </c>
      <c r="N42" s="79">
        <v>6</v>
      </c>
      <c r="O42" s="49">
        <v>22</v>
      </c>
      <c r="P42" s="79">
        <v>21</v>
      </c>
      <c r="Q42" s="66">
        <v>100</v>
      </c>
      <c r="R42" s="82">
        <v>17</v>
      </c>
      <c r="S42" s="76">
        <v>26</v>
      </c>
      <c r="T42" s="76">
        <v>13</v>
      </c>
      <c r="U42" s="79">
        <v>16</v>
      </c>
      <c r="V42" s="76">
        <v>51</v>
      </c>
      <c r="W42" s="84">
        <v>51</v>
      </c>
      <c r="X42" s="49">
        <v>78</v>
      </c>
      <c r="Y42" s="79">
        <v>103</v>
      </c>
      <c r="Z42" s="79">
        <v>100</v>
      </c>
      <c r="AA42" s="76">
        <v>102</v>
      </c>
      <c r="AB42" s="76">
        <v>98</v>
      </c>
      <c r="AC42" s="79">
        <v>98</v>
      </c>
      <c r="AD42" s="79">
        <v>99</v>
      </c>
      <c r="AE42" s="79">
        <v>91</v>
      </c>
      <c r="AF42" s="79">
        <v>90</v>
      </c>
      <c r="AG42" s="79">
        <v>91</v>
      </c>
      <c r="AH42" s="79">
        <v>94</v>
      </c>
      <c r="AI42" s="79">
        <v>90</v>
      </c>
      <c r="AJ42" s="79">
        <v>91</v>
      </c>
      <c r="AK42" s="79">
        <v>90</v>
      </c>
      <c r="AL42" s="53">
        <v>91</v>
      </c>
      <c r="AM42" s="52">
        <f t="shared" ref="AM42:AM58" si="20">ROUND(((Q42/31)*10),0)</f>
        <v>32</v>
      </c>
      <c r="AN42" s="53">
        <v>23</v>
      </c>
      <c r="AO42" s="51" t="s">
        <v>34</v>
      </c>
      <c r="AP42" s="52">
        <f>ROUND(((AR42/31)*21),0)</f>
        <v>14</v>
      </c>
      <c r="AQ42" s="53">
        <v>25</v>
      </c>
      <c r="AR42" s="52">
        <v>20</v>
      </c>
      <c r="AS42" s="19">
        <f t="shared" si="19"/>
        <v>48</v>
      </c>
      <c r="AT42" s="53">
        <v>20</v>
      </c>
      <c r="AU42" s="54">
        <v>13</v>
      </c>
      <c r="AV42" s="54">
        <v>18</v>
      </c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</row>
    <row r="43" spans="1:71" s="85" customFormat="1" x14ac:dyDescent="0.2">
      <c r="A43" s="51" t="s">
        <v>35</v>
      </c>
      <c r="B43" s="49">
        <v>60</v>
      </c>
      <c r="C43" s="65">
        <v>0</v>
      </c>
      <c r="D43" s="66">
        <v>60</v>
      </c>
      <c r="E43" s="65">
        <v>0</v>
      </c>
      <c r="F43" s="65">
        <v>0</v>
      </c>
      <c r="G43" s="65">
        <v>0</v>
      </c>
      <c r="H43" s="65">
        <v>0</v>
      </c>
      <c r="I43" s="79">
        <v>0</v>
      </c>
      <c r="J43" s="49">
        <v>0</v>
      </c>
      <c r="K43" s="49">
        <v>0</v>
      </c>
      <c r="L43" s="49">
        <v>0</v>
      </c>
      <c r="M43" s="79">
        <v>0</v>
      </c>
      <c r="N43" s="79">
        <v>0</v>
      </c>
      <c r="O43" s="49">
        <v>0</v>
      </c>
      <c r="P43" s="79">
        <v>0</v>
      </c>
      <c r="Q43" s="66">
        <v>60</v>
      </c>
      <c r="R43" s="82">
        <v>0</v>
      </c>
      <c r="S43" s="76">
        <v>0</v>
      </c>
      <c r="T43" s="76">
        <v>0</v>
      </c>
      <c r="U43" s="79">
        <v>0</v>
      </c>
      <c r="V43" s="76">
        <v>0</v>
      </c>
      <c r="W43" s="84">
        <v>0</v>
      </c>
      <c r="X43" s="49">
        <v>0</v>
      </c>
      <c r="Y43" s="79">
        <v>0</v>
      </c>
      <c r="Z43" s="79">
        <v>0</v>
      </c>
      <c r="AA43" s="76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53">
        <v>0</v>
      </c>
      <c r="AM43" s="52">
        <f t="shared" si="20"/>
        <v>19</v>
      </c>
      <c r="AN43" s="53">
        <v>0</v>
      </c>
      <c r="AO43" s="51" t="s">
        <v>35</v>
      </c>
      <c r="AP43" s="52">
        <f>ROUND(((AR43/31)*21),0)</f>
        <v>3</v>
      </c>
      <c r="AQ43" s="53">
        <v>0</v>
      </c>
      <c r="AR43" s="52">
        <v>5</v>
      </c>
      <c r="AS43" s="19">
        <f t="shared" si="19"/>
        <v>0</v>
      </c>
      <c r="AT43" s="53">
        <v>0</v>
      </c>
      <c r="AU43" s="54">
        <v>5</v>
      </c>
      <c r="AV43" s="54">
        <v>0</v>
      </c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</row>
    <row r="44" spans="1:71" x14ac:dyDescent="0.2">
      <c r="A44" s="51" t="s">
        <v>36</v>
      </c>
      <c r="B44" s="49">
        <v>60</v>
      </c>
      <c r="C44" s="49">
        <v>0</v>
      </c>
      <c r="D44" s="66">
        <v>60</v>
      </c>
      <c r="E44" s="49">
        <v>20</v>
      </c>
      <c r="F44" s="49">
        <v>22</v>
      </c>
      <c r="G44" s="49">
        <v>42</v>
      </c>
      <c r="H44" s="49">
        <v>31</v>
      </c>
      <c r="I44" s="79">
        <v>33</v>
      </c>
      <c r="J44" s="49">
        <v>29</v>
      </c>
      <c r="K44" s="49">
        <v>24</v>
      </c>
      <c r="L44" s="49">
        <v>35</v>
      </c>
      <c r="M44" s="79">
        <v>18</v>
      </c>
      <c r="N44" s="79">
        <v>41</v>
      </c>
      <c r="O44" s="49">
        <v>37</v>
      </c>
      <c r="P44" s="79">
        <v>60</v>
      </c>
      <c r="Q44" s="66">
        <v>60</v>
      </c>
      <c r="R44" s="82">
        <v>60</v>
      </c>
      <c r="S44" s="76">
        <v>70</v>
      </c>
      <c r="T44" s="76">
        <v>65</v>
      </c>
      <c r="U44" s="79">
        <v>81</v>
      </c>
      <c r="V44" s="76">
        <v>79</v>
      </c>
      <c r="W44" s="84">
        <v>70</v>
      </c>
      <c r="X44" s="49">
        <v>68</v>
      </c>
      <c r="Y44" s="79">
        <v>63</v>
      </c>
      <c r="Z44" s="79">
        <v>75</v>
      </c>
      <c r="AA44" s="76">
        <v>63</v>
      </c>
      <c r="AB44" s="79">
        <v>61</v>
      </c>
      <c r="AC44" s="79">
        <v>67</v>
      </c>
      <c r="AD44" s="79">
        <v>63</v>
      </c>
      <c r="AE44" s="79">
        <v>57</v>
      </c>
      <c r="AF44" s="79">
        <v>65</v>
      </c>
      <c r="AG44" s="79">
        <v>84</v>
      </c>
      <c r="AH44" s="79">
        <v>55</v>
      </c>
      <c r="AI44" s="79">
        <v>55</v>
      </c>
      <c r="AJ44" s="79">
        <v>56</v>
      </c>
      <c r="AK44" s="79">
        <v>56</v>
      </c>
      <c r="AL44" s="53">
        <v>60</v>
      </c>
      <c r="AM44" s="52">
        <f t="shared" si="20"/>
        <v>19</v>
      </c>
      <c r="AN44" s="53">
        <v>23</v>
      </c>
      <c r="AO44" s="51" t="s">
        <v>36</v>
      </c>
      <c r="AP44" s="52">
        <f>ROUND(((AR44/31)*21),0)</f>
        <v>54</v>
      </c>
      <c r="AQ44" s="53">
        <v>44</v>
      </c>
      <c r="AR44" s="52">
        <v>80</v>
      </c>
      <c r="AS44" s="19">
        <f t="shared" si="19"/>
        <v>67</v>
      </c>
      <c r="AT44" s="53">
        <v>28</v>
      </c>
      <c r="AU44" s="54">
        <v>54</v>
      </c>
      <c r="AV44" s="54">
        <v>35</v>
      </c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</row>
    <row r="45" spans="1:71" x14ac:dyDescent="0.2">
      <c r="A45" s="51" t="s">
        <v>37</v>
      </c>
      <c r="B45" s="49">
        <v>200</v>
      </c>
      <c r="C45" s="65">
        <v>6</v>
      </c>
      <c r="D45" s="66">
        <v>200</v>
      </c>
      <c r="E45" s="65">
        <v>81</v>
      </c>
      <c r="F45" s="65">
        <v>88</v>
      </c>
      <c r="G45" s="65">
        <v>93</v>
      </c>
      <c r="H45" s="65">
        <v>46</v>
      </c>
      <c r="I45" s="79">
        <v>78</v>
      </c>
      <c r="J45" s="49">
        <v>69</v>
      </c>
      <c r="K45" s="49">
        <v>38</v>
      </c>
      <c r="L45" s="49">
        <v>113</v>
      </c>
      <c r="M45" s="79">
        <v>90</v>
      </c>
      <c r="N45" s="79">
        <v>132</v>
      </c>
      <c r="O45" s="49">
        <v>137</v>
      </c>
      <c r="P45" s="79">
        <v>177</v>
      </c>
      <c r="Q45" s="66">
        <v>200</v>
      </c>
      <c r="R45" s="82">
        <v>159</v>
      </c>
      <c r="S45" s="76">
        <v>154</v>
      </c>
      <c r="T45" s="76">
        <v>75</v>
      </c>
      <c r="U45" s="79">
        <v>93</v>
      </c>
      <c r="V45" s="76">
        <v>156</v>
      </c>
      <c r="W45" s="84">
        <v>204</v>
      </c>
      <c r="X45" s="49">
        <v>200</v>
      </c>
      <c r="Y45" s="79">
        <v>193</v>
      </c>
      <c r="Z45" s="79">
        <v>206</v>
      </c>
      <c r="AA45" s="76">
        <v>208</v>
      </c>
      <c r="AB45" s="79">
        <v>200</v>
      </c>
      <c r="AC45" s="79">
        <v>181</v>
      </c>
      <c r="AD45" s="79">
        <v>204</v>
      </c>
      <c r="AE45" s="79">
        <v>198</v>
      </c>
      <c r="AF45" s="79">
        <v>180</v>
      </c>
      <c r="AG45" s="79">
        <v>182</v>
      </c>
      <c r="AH45" s="79">
        <v>181</v>
      </c>
      <c r="AI45" s="79">
        <v>180</v>
      </c>
      <c r="AJ45" s="79">
        <v>186</v>
      </c>
      <c r="AK45" s="79">
        <v>180</v>
      </c>
      <c r="AL45" s="53">
        <v>182</v>
      </c>
      <c r="AM45" s="52">
        <f t="shared" si="20"/>
        <v>65</v>
      </c>
      <c r="AN45" s="53">
        <v>29</v>
      </c>
      <c r="AO45" s="51" t="s">
        <v>37</v>
      </c>
      <c r="AP45" s="52">
        <f>ROUND(((AR45/31)*21),0)</f>
        <v>102</v>
      </c>
      <c r="AQ45" s="53">
        <v>139</v>
      </c>
      <c r="AR45" s="52">
        <v>150</v>
      </c>
      <c r="AS45" s="19">
        <f t="shared" si="19"/>
        <v>168</v>
      </c>
      <c r="AT45" s="53">
        <v>53</v>
      </c>
      <c r="AU45" s="54">
        <v>68</v>
      </c>
      <c r="AV45" s="54">
        <v>118</v>
      </c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</row>
    <row r="46" spans="1:71" ht="15" hidden="1" x14ac:dyDescent="0.25">
      <c r="A46" s="51" t="s">
        <v>38</v>
      </c>
      <c r="B46" s="49">
        <v>600</v>
      </c>
      <c r="C46" s="65">
        <v>8</v>
      </c>
      <c r="D46" s="66">
        <v>600</v>
      </c>
      <c r="E46" s="65">
        <v>42</v>
      </c>
      <c r="F46" s="65">
        <v>153</v>
      </c>
      <c r="G46" s="65">
        <v>171</v>
      </c>
      <c r="H46" s="65">
        <v>112</v>
      </c>
      <c r="I46" s="79">
        <v>339</v>
      </c>
      <c r="J46" s="49">
        <v>142</v>
      </c>
      <c r="K46" s="49">
        <v>147</v>
      </c>
      <c r="L46" s="49">
        <v>157</v>
      </c>
      <c r="M46" s="79">
        <v>161</v>
      </c>
      <c r="N46" s="79">
        <v>337</v>
      </c>
      <c r="O46" s="49">
        <v>122</v>
      </c>
      <c r="P46" s="79">
        <v>91</v>
      </c>
      <c r="Q46" s="66">
        <v>600</v>
      </c>
      <c r="R46" s="82">
        <v>124</v>
      </c>
      <c r="S46" s="76">
        <v>67</v>
      </c>
      <c r="T46" s="76">
        <v>96</v>
      </c>
      <c r="U46" s="79">
        <v>113</v>
      </c>
      <c r="V46" s="76">
        <v>198</v>
      </c>
      <c r="W46" s="84">
        <v>191</v>
      </c>
      <c r="X46" s="49">
        <v>144</v>
      </c>
      <c r="Y46" s="79">
        <v>207</v>
      </c>
      <c r="Z46" s="79">
        <v>229</v>
      </c>
      <c r="AA46" s="76">
        <v>190</v>
      </c>
      <c r="AB46" s="79">
        <v>164</v>
      </c>
      <c r="AC46" s="79">
        <v>128</v>
      </c>
      <c r="AD46" s="79">
        <v>156</v>
      </c>
      <c r="AE46" s="79">
        <v>177</v>
      </c>
      <c r="AF46" s="79">
        <v>204</v>
      </c>
      <c r="AG46" s="79">
        <v>205</v>
      </c>
      <c r="AH46" s="79">
        <v>220</v>
      </c>
      <c r="AI46" s="79">
        <v>207</v>
      </c>
      <c r="AJ46" s="79">
        <v>192</v>
      </c>
      <c r="AK46" s="79">
        <v>185</v>
      </c>
      <c r="AL46" s="53">
        <v>195</v>
      </c>
      <c r="AM46" s="52">
        <f t="shared" si="20"/>
        <v>194</v>
      </c>
      <c r="AN46" s="53">
        <v>77</v>
      </c>
      <c r="AO46" s="34"/>
      <c r="AP46" s="34"/>
      <c r="AQ46" s="33"/>
      <c r="AR46" s="34"/>
      <c r="AS46" s="19" t="str">
        <f t="shared" si="19"/>
        <v/>
      </c>
      <c r="AT46" s="86"/>
      <c r="AU46" s="35"/>
      <c r="AV46" s="35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x14ac:dyDescent="0.2">
      <c r="A47" s="51" t="s">
        <v>39</v>
      </c>
      <c r="B47" s="49">
        <v>40</v>
      </c>
      <c r="C47" s="49">
        <v>0</v>
      </c>
      <c r="D47" s="66">
        <v>40</v>
      </c>
      <c r="E47" s="49">
        <v>0</v>
      </c>
      <c r="F47" s="49">
        <v>0</v>
      </c>
      <c r="G47" s="49">
        <v>2</v>
      </c>
      <c r="H47" s="49">
        <v>4</v>
      </c>
      <c r="I47" s="79">
        <v>0</v>
      </c>
      <c r="J47" s="49">
        <v>3</v>
      </c>
      <c r="K47" s="49">
        <v>0</v>
      </c>
      <c r="L47" s="49">
        <v>0</v>
      </c>
      <c r="M47" s="79">
        <v>0</v>
      </c>
      <c r="N47" s="79">
        <v>2</v>
      </c>
      <c r="O47" s="49">
        <v>4</v>
      </c>
      <c r="P47" s="79">
        <v>4</v>
      </c>
      <c r="Q47" s="66">
        <v>40</v>
      </c>
      <c r="R47" s="82">
        <v>4</v>
      </c>
      <c r="S47" s="76">
        <v>11</v>
      </c>
      <c r="T47" s="76">
        <v>4</v>
      </c>
      <c r="U47" s="79">
        <v>4</v>
      </c>
      <c r="V47" s="76">
        <v>1</v>
      </c>
      <c r="W47" s="84">
        <v>4</v>
      </c>
      <c r="X47" s="49">
        <v>4</v>
      </c>
      <c r="Y47" s="79">
        <v>8</v>
      </c>
      <c r="Z47" s="79">
        <v>15</v>
      </c>
      <c r="AA47" s="76">
        <v>12</v>
      </c>
      <c r="AB47" s="79">
        <v>24</v>
      </c>
      <c r="AC47" s="79">
        <v>22</v>
      </c>
      <c r="AD47" s="79">
        <v>36</v>
      </c>
      <c r="AE47" s="79">
        <v>39</v>
      </c>
      <c r="AF47" s="79">
        <v>36</v>
      </c>
      <c r="AG47" s="79">
        <v>36</v>
      </c>
      <c r="AH47" s="79">
        <v>36</v>
      </c>
      <c r="AI47" s="79">
        <v>36</v>
      </c>
      <c r="AJ47" s="79">
        <v>36</v>
      </c>
      <c r="AK47" s="79">
        <v>36</v>
      </c>
      <c r="AL47" s="53">
        <v>36</v>
      </c>
      <c r="AM47" s="52">
        <f t="shared" si="20"/>
        <v>13</v>
      </c>
      <c r="AN47" s="53">
        <v>16</v>
      </c>
      <c r="AO47" s="51" t="s">
        <v>39</v>
      </c>
      <c r="AP47" s="52">
        <f>ROUND(((AR47/31)*21),0)</f>
        <v>14</v>
      </c>
      <c r="AQ47" s="48">
        <v>13</v>
      </c>
      <c r="AR47" s="52">
        <v>20</v>
      </c>
      <c r="AS47" s="19">
        <f t="shared" si="19"/>
        <v>29</v>
      </c>
      <c r="AT47" s="53">
        <v>0</v>
      </c>
      <c r="AU47" s="54">
        <v>20</v>
      </c>
      <c r="AV47" s="54">
        <v>20</v>
      </c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</row>
    <row r="48" spans="1:71" x14ac:dyDescent="0.2">
      <c r="A48" s="51" t="s">
        <v>40</v>
      </c>
      <c r="B48" s="49">
        <v>100</v>
      </c>
      <c r="C48" s="65">
        <v>1</v>
      </c>
      <c r="D48" s="66">
        <v>100</v>
      </c>
      <c r="E48" s="65">
        <v>36</v>
      </c>
      <c r="F48" s="65">
        <v>54</v>
      </c>
      <c r="G48" s="65">
        <v>71</v>
      </c>
      <c r="H48" s="65">
        <v>70</v>
      </c>
      <c r="I48" s="79">
        <v>69</v>
      </c>
      <c r="J48" s="49">
        <v>61</v>
      </c>
      <c r="K48" s="49">
        <v>33</v>
      </c>
      <c r="L48" s="49">
        <v>69</v>
      </c>
      <c r="M48" s="79">
        <v>72</v>
      </c>
      <c r="N48" s="79">
        <v>74</v>
      </c>
      <c r="O48" s="49">
        <v>101</v>
      </c>
      <c r="P48" s="79">
        <v>111</v>
      </c>
      <c r="Q48" s="66">
        <v>100</v>
      </c>
      <c r="R48" s="82">
        <v>90</v>
      </c>
      <c r="S48" s="76">
        <v>91</v>
      </c>
      <c r="T48" s="76">
        <v>107</v>
      </c>
      <c r="U48" s="79">
        <v>101</v>
      </c>
      <c r="V48" s="76">
        <v>111</v>
      </c>
      <c r="W48" s="84">
        <v>124</v>
      </c>
      <c r="X48" s="49">
        <v>123</v>
      </c>
      <c r="Y48" s="79">
        <v>127</v>
      </c>
      <c r="Z48" s="79">
        <v>110</v>
      </c>
      <c r="AA48" s="76">
        <v>106</v>
      </c>
      <c r="AB48" s="79">
        <v>105</v>
      </c>
      <c r="AC48" s="79">
        <v>94</v>
      </c>
      <c r="AD48" s="79">
        <v>100</v>
      </c>
      <c r="AE48" s="79">
        <v>98</v>
      </c>
      <c r="AF48" s="79">
        <v>105</v>
      </c>
      <c r="AG48" s="79">
        <v>95</v>
      </c>
      <c r="AH48" s="79">
        <v>92</v>
      </c>
      <c r="AI48" s="79">
        <v>90</v>
      </c>
      <c r="AJ48" s="79">
        <v>90</v>
      </c>
      <c r="AK48" s="79">
        <v>92</v>
      </c>
      <c r="AL48" s="53">
        <v>90</v>
      </c>
      <c r="AM48" s="52">
        <f t="shared" si="20"/>
        <v>32</v>
      </c>
      <c r="AN48" s="53">
        <v>41</v>
      </c>
      <c r="AO48" s="51" t="s">
        <v>40</v>
      </c>
      <c r="AP48" s="52">
        <f>ROUND(((AR48/31)*21),0)</f>
        <v>68</v>
      </c>
      <c r="AQ48" s="53">
        <v>52</v>
      </c>
      <c r="AR48" s="52">
        <v>100</v>
      </c>
      <c r="AS48" s="19">
        <f t="shared" si="19"/>
        <v>93</v>
      </c>
      <c r="AT48" s="53">
        <v>33</v>
      </c>
      <c r="AU48" s="54">
        <v>66</v>
      </c>
      <c r="AV48" s="54">
        <v>75</v>
      </c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</row>
    <row r="49" spans="1:71" x14ac:dyDescent="0.2">
      <c r="A49" s="51" t="s">
        <v>41</v>
      </c>
      <c r="B49" s="49">
        <v>100</v>
      </c>
      <c r="C49" s="65">
        <v>0</v>
      </c>
      <c r="D49" s="66">
        <v>100</v>
      </c>
      <c r="E49" s="65">
        <v>0</v>
      </c>
      <c r="F49" s="65">
        <v>0</v>
      </c>
      <c r="G49" s="65">
        <v>0</v>
      </c>
      <c r="H49" s="65">
        <v>0</v>
      </c>
      <c r="I49" s="79">
        <v>0</v>
      </c>
      <c r="J49" s="49">
        <v>0</v>
      </c>
      <c r="K49" s="49">
        <v>0</v>
      </c>
      <c r="L49" s="49">
        <v>0</v>
      </c>
      <c r="M49" s="79">
        <v>0</v>
      </c>
      <c r="N49" s="79">
        <v>0</v>
      </c>
      <c r="O49" s="49">
        <v>0</v>
      </c>
      <c r="P49" s="79">
        <v>0</v>
      </c>
      <c r="Q49" s="66">
        <v>100</v>
      </c>
      <c r="R49" s="82">
        <v>0</v>
      </c>
      <c r="S49" s="76">
        <v>0</v>
      </c>
      <c r="T49" s="76">
        <v>0</v>
      </c>
      <c r="U49" s="79">
        <v>0</v>
      </c>
      <c r="V49" s="76">
        <v>0</v>
      </c>
      <c r="W49" s="84">
        <v>0</v>
      </c>
      <c r="X49" s="49">
        <v>0</v>
      </c>
      <c r="Y49" s="79">
        <v>0</v>
      </c>
      <c r="Z49" s="79">
        <v>0</v>
      </c>
      <c r="AA49" s="76">
        <v>0</v>
      </c>
      <c r="AB49" s="79">
        <v>3</v>
      </c>
      <c r="AC49" s="79">
        <v>2</v>
      </c>
      <c r="AD49" s="79">
        <v>8</v>
      </c>
      <c r="AE49" s="79">
        <v>2</v>
      </c>
      <c r="AF49" s="79">
        <v>6</v>
      </c>
      <c r="AG49" s="79">
        <v>1</v>
      </c>
      <c r="AH49" s="79">
        <v>2</v>
      </c>
      <c r="AI49" s="79">
        <v>1</v>
      </c>
      <c r="AJ49" s="79">
        <v>1</v>
      </c>
      <c r="AK49" s="79">
        <v>4</v>
      </c>
      <c r="AL49" s="53">
        <v>0</v>
      </c>
      <c r="AM49" s="52">
        <f t="shared" si="20"/>
        <v>32</v>
      </c>
      <c r="AN49" s="53">
        <v>0</v>
      </c>
      <c r="AO49" s="51" t="s">
        <v>41</v>
      </c>
      <c r="AP49" s="52">
        <f>ROUND(((AR49/31)*21),0)</f>
        <v>7</v>
      </c>
      <c r="AQ49" s="53">
        <v>4</v>
      </c>
      <c r="AR49" s="52">
        <v>10</v>
      </c>
      <c r="AS49" s="19">
        <f t="shared" si="19"/>
        <v>4</v>
      </c>
      <c r="AT49" s="53">
        <v>3</v>
      </c>
      <c r="AU49" s="54">
        <v>2</v>
      </c>
      <c r="AV49" s="54">
        <v>1</v>
      </c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</row>
    <row r="50" spans="1:71" ht="15" hidden="1" x14ac:dyDescent="0.25">
      <c r="A50" s="51" t="s">
        <v>42</v>
      </c>
      <c r="B50" s="49">
        <v>100</v>
      </c>
      <c r="C50" s="49">
        <v>0</v>
      </c>
      <c r="D50" s="66">
        <v>100</v>
      </c>
      <c r="E50" s="49">
        <v>0</v>
      </c>
      <c r="F50" s="49">
        <v>0</v>
      </c>
      <c r="G50" s="49">
        <v>0</v>
      </c>
      <c r="H50" s="49">
        <v>0</v>
      </c>
      <c r="I50" s="79">
        <v>0</v>
      </c>
      <c r="J50" s="49">
        <v>0</v>
      </c>
      <c r="K50" s="49">
        <v>0</v>
      </c>
      <c r="L50" s="49">
        <v>0</v>
      </c>
      <c r="M50" s="79">
        <v>0</v>
      </c>
      <c r="N50" s="79">
        <v>0</v>
      </c>
      <c r="O50" s="49">
        <v>0</v>
      </c>
      <c r="P50" s="79">
        <v>0</v>
      </c>
      <c r="Q50" s="66">
        <v>100</v>
      </c>
      <c r="R50" s="82">
        <v>0</v>
      </c>
      <c r="S50" s="76">
        <v>0</v>
      </c>
      <c r="T50" s="76">
        <v>0</v>
      </c>
      <c r="U50" s="79">
        <v>0</v>
      </c>
      <c r="V50" s="76">
        <v>0</v>
      </c>
      <c r="W50" s="84">
        <v>0</v>
      </c>
      <c r="X50" s="49">
        <v>0</v>
      </c>
      <c r="Y50" s="79">
        <v>0</v>
      </c>
      <c r="Z50" s="79">
        <v>0</v>
      </c>
      <c r="AA50" s="76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53">
        <v>0</v>
      </c>
      <c r="AM50" s="52">
        <f t="shared" si="20"/>
        <v>32</v>
      </c>
      <c r="AN50" s="53">
        <v>0</v>
      </c>
      <c r="AO50" s="34"/>
      <c r="AP50" s="34"/>
      <c r="AQ50" s="33"/>
      <c r="AR50" s="34"/>
      <c r="AS50" s="19" t="str">
        <f t="shared" si="19"/>
        <v/>
      </c>
      <c r="AT50" s="86"/>
      <c r="AU50" s="35"/>
      <c r="AV50" s="35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x14ac:dyDescent="0.2">
      <c r="A51" s="51" t="s">
        <v>43</v>
      </c>
      <c r="B51" s="49">
        <v>20</v>
      </c>
      <c r="C51" s="65">
        <v>0</v>
      </c>
      <c r="D51" s="66">
        <v>20</v>
      </c>
      <c r="E51" s="65">
        <v>3</v>
      </c>
      <c r="F51" s="65">
        <v>7</v>
      </c>
      <c r="G51" s="65">
        <v>17</v>
      </c>
      <c r="H51" s="65">
        <v>5</v>
      </c>
      <c r="I51" s="79">
        <v>6</v>
      </c>
      <c r="J51" s="49">
        <v>19</v>
      </c>
      <c r="K51" s="49">
        <v>22</v>
      </c>
      <c r="L51" s="49">
        <v>31</v>
      </c>
      <c r="M51" s="79">
        <v>32</v>
      </c>
      <c r="N51" s="79">
        <v>25</v>
      </c>
      <c r="O51" s="49">
        <v>31</v>
      </c>
      <c r="P51" s="79">
        <v>27</v>
      </c>
      <c r="Q51" s="66">
        <v>20</v>
      </c>
      <c r="R51" s="82">
        <v>24</v>
      </c>
      <c r="S51" s="76">
        <v>22</v>
      </c>
      <c r="T51" s="76">
        <v>20</v>
      </c>
      <c r="U51" s="79">
        <v>21</v>
      </c>
      <c r="V51" s="76">
        <v>21</v>
      </c>
      <c r="W51" s="84">
        <v>23</v>
      </c>
      <c r="X51" s="49">
        <v>31</v>
      </c>
      <c r="Y51" s="79">
        <v>22</v>
      </c>
      <c r="Z51" s="79">
        <v>22</v>
      </c>
      <c r="AA51" s="76">
        <v>25</v>
      </c>
      <c r="AB51" s="79">
        <v>24</v>
      </c>
      <c r="AC51" s="79">
        <v>20</v>
      </c>
      <c r="AD51" s="79">
        <v>21</v>
      </c>
      <c r="AE51" s="79">
        <v>23</v>
      </c>
      <c r="AF51" s="79">
        <v>20</v>
      </c>
      <c r="AG51" s="79">
        <v>26</v>
      </c>
      <c r="AH51" s="79">
        <v>25</v>
      </c>
      <c r="AI51" s="79">
        <v>20</v>
      </c>
      <c r="AJ51" s="79">
        <v>22</v>
      </c>
      <c r="AK51" s="79">
        <v>20</v>
      </c>
      <c r="AL51" s="53">
        <v>19</v>
      </c>
      <c r="AM51" s="52">
        <f t="shared" si="20"/>
        <v>6</v>
      </c>
      <c r="AN51" s="53">
        <v>9</v>
      </c>
      <c r="AO51" s="51" t="s">
        <v>43</v>
      </c>
      <c r="AP51" s="52">
        <f t="shared" ref="AP51:AP58" si="21">ROUND(((AR51/31)*21),0)</f>
        <v>14</v>
      </c>
      <c r="AQ51" s="48">
        <v>22</v>
      </c>
      <c r="AR51" s="52">
        <v>20</v>
      </c>
      <c r="AS51" s="19">
        <f t="shared" si="19"/>
        <v>31</v>
      </c>
      <c r="AT51" s="53">
        <v>2</v>
      </c>
      <c r="AU51" s="54">
        <v>8</v>
      </c>
      <c r="AV51" s="54">
        <v>7</v>
      </c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</row>
    <row r="52" spans="1:71" s="85" customFormat="1" x14ac:dyDescent="0.2">
      <c r="A52" s="51" t="s">
        <v>44</v>
      </c>
      <c r="B52" s="49">
        <v>20</v>
      </c>
      <c r="C52" s="65">
        <v>0</v>
      </c>
      <c r="D52" s="66">
        <v>20</v>
      </c>
      <c r="E52" s="65">
        <v>3</v>
      </c>
      <c r="F52" s="65">
        <v>6</v>
      </c>
      <c r="G52" s="65">
        <v>10</v>
      </c>
      <c r="H52" s="65">
        <v>12</v>
      </c>
      <c r="I52" s="79">
        <v>13</v>
      </c>
      <c r="J52" s="49">
        <v>18</v>
      </c>
      <c r="K52" s="49">
        <v>5</v>
      </c>
      <c r="L52" s="49">
        <v>24</v>
      </c>
      <c r="M52" s="79">
        <v>21</v>
      </c>
      <c r="N52" s="79">
        <v>31</v>
      </c>
      <c r="O52" s="49">
        <v>32</v>
      </c>
      <c r="P52" s="79">
        <v>33</v>
      </c>
      <c r="Q52" s="66">
        <v>20</v>
      </c>
      <c r="R52" s="82">
        <v>25</v>
      </c>
      <c r="S52" s="76">
        <v>15</v>
      </c>
      <c r="T52" s="76">
        <v>15</v>
      </c>
      <c r="U52" s="79">
        <v>11</v>
      </c>
      <c r="V52" s="76">
        <v>19</v>
      </c>
      <c r="W52" s="84">
        <v>19</v>
      </c>
      <c r="X52" s="49">
        <v>20</v>
      </c>
      <c r="Y52" s="79">
        <v>19</v>
      </c>
      <c r="Z52" s="79">
        <v>21</v>
      </c>
      <c r="AA52" s="76">
        <v>21</v>
      </c>
      <c r="AB52" s="79">
        <v>20</v>
      </c>
      <c r="AC52" s="79">
        <v>20</v>
      </c>
      <c r="AD52" s="79">
        <v>20</v>
      </c>
      <c r="AE52" s="79">
        <v>22</v>
      </c>
      <c r="AF52" s="79">
        <v>20</v>
      </c>
      <c r="AG52" s="79">
        <v>27</v>
      </c>
      <c r="AH52" s="79">
        <v>25</v>
      </c>
      <c r="AI52" s="79">
        <v>25</v>
      </c>
      <c r="AJ52" s="79">
        <v>24</v>
      </c>
      <c r="AK52" s="79">
        <v>20</v>
      </c>
      <c r="AL52" s="53">
        <v>18</v>
      </c>
      <c r="AM52" s="52">
        <f t="shared" si="20"/>
        <v>6</v>
      </c>
      <c r="AN52" s="53">
        <v>5</v>
      </c>
      <c r="AO52" s="51" t="s">
        <v>44</v>
      </c>
      <c r="AP52" s="52">
        <f t="shared" si="21"/>
        <v>14</v>
      </c>
      <c r="AQ52" s="53">
        <v>15</v>
      </c>
      <c r="AR52" s="52">
        <v>20</v>
      </c>
      <c r="AS52" s="19">
        <f t="shared" si="19"/>
        <v>20</v>
      </c>
      <c r="AT52" s="53">
        <v>10</v>
      </c>
      <c r="AU52" s="54">
        <v>8</v>
      </c>
      <c r="AV52" s="54">
        <v>19</v>
      </c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</row>
    <row r="53" spans="1:71" x14ac:dyDescent="0.2">
      <c r="A53" s="51" t="s">
        <v>45</v>
      </c>
      <c r="B53" s="49">
        <v>660</v>
      </c>
      <c r="C53" s="49">
        <v>0</v>
      </c>
      <c r="D53" s="66">
        <v>660</v>
      </c>
      <c r="E53" s="49">
        <v>0</v>
      </c>
      <c r="F53" s="49">
        <v>0</v>
      </c>
      <c r="G53" s="49">
        <v>0</v>
      </c>
      <c r="H53" s="49">
        <v>0</v>
      </c>
      <c r="I53" s="79">
        <v>0</v>
      </c>
      <c r="J53" s="49">
        <v>0</v>
      </c>
      <c r="K53" s="49">
        <v>0</v>
      </c>
      <c r="L53" s="49">
        <v>0</v>
      </c>
      <c r="M53" s="79">
        <v>0</v>
      </c>
      <c r="N53" s="79">
        <v>84</v>
      </c>
      <c r="O53" s="49">
        <v>192</v>
      </c>
      <c r="P53" s="79">
        <v>0</v>
      </c>
      <c r="Q53" s="66">
        <v>660</v>
      </c>
      <c r="R53" s="82">
        <v>0</v>
      </c>
      <c r="S53" s="76">
        <v>0</v>
      </c>
      <c r="T53" s="76">
        <v>0</v>
      </c>
      <c r="U53" s="79">
        <v>0</v>
      </c>
      <c r="V53" s="76">
        <v>23</v>
      </c>
      <c r="W53" s="84">
        <v>27</v>
      </c>
      <c r="X53" s="49">
        <v>7</v>
      </c>
      <c r="Y53" s="79">
        <v>15</v>
      </c>
      <c r="Z53" s="79">
        <v>207</v>
      </c>
      <c r="AA53" s="76">
        <v>570</v>
      </c>
      <c r="AB53" s="79">
        <v>232</v>
      </c>
      <c r="AC53" s="79">
        <v>105</v>
      </c>
      <c r="AD53" s="79">
        <v>0</v>
      </c>
      <c r="AE53" s="79">
        <v>0</v>
      </c>
      <c r="AF53" s="79">
        <v>39</v>
      </c>
      <c r="AG53" s="79">
        <v>78</v>
      </c>
      <c r="AH53" s="79">
        <v>54</v>
      </c>
      <c r="AI53" s="79">
        <v>40</v>
      </c>
      <c r="AJ53" s="79">
        <v>43</v>
      </c>
      <c r="AK53" s="79">
        <v>31</v>
      </c>
      <c r="AL53" s="53">
        <v>41</v>
      </c>
      <c r="AM53" s="52">
        <f t="shared" si="20"/>
        <v>213</v>
      </c>
      <c r="AN53" s="53">
        <v>24</v>
      </c>
      <c r="AO53" s="51" t="s">
        <v>45</v>
      </c>
      <c r="AP53" s="52">
        <f t="shared" si="21"/>
        <v>34</v>
      </c>
      <c r="AQ53" s="53">
        <v>61</v>
      </c>
      <c r="AR53" s="52">
        <v>50</v>
      </c>
      <c r="AS53" s="19">
        <f t="shared" si="19"/>
        <v>85</v>
      </c>
      <c r="AT53" s="53">
        <v>11</v>
      </c>
      <c r="AU53" s="54">
        <v>35</v>
      </c>
      <c r="AV53" s="54">
        <v>36</v>
      </c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</row>
    <row r="54" spans="1:71" x14ac:dyDescent="0.2">
      <c r="A54" s="51" t="s">
        <v>46</v>
      </c>
      <c r="B54" s="49">
        <v>2400</v>
      </c>
      <c r="C54" s="65">
        <v>92</v>
      </c>
      <c r="D54" s="66">
        <v>2400</v>
      </c>
      <c r="E54" s="65">
        <v>123</v>
      </c>
      <c r="F54" s="65">
        <v>255</v>
      </c>
      <c r="G54" s="65">
        <v>345</v>
      </c>
      <c r="H54" s="65">
        <v>343</v>
      </c>
      <c r="I54" s="79">
        <v>752</v>
      </c>
      <c r="J54" s="49">
        <v>542</v>
      </c>
      <c r="K54" s="49">
        <v>465</v>
      </c>
      <c r="L54" s="49">
        <v>646</v>
      </c>
      <c r="M54" s="79">
        <v>635</v>
      </c>
      <c r="N54" s="79">
        <v>642</v>
      </c>
      <c r="O54" s="49">
        <v>623</v>
      </c>
      <c r="P54" s="79">
        <v>706</v>
      </c>
      <c r="Q54" s="66">
        <v>2400</v>
      </c>
      <c r="R54" s="82">
        <v>681</v>
      </c>
      <c r="S54" s="76">
        <v>737</v>
      </c>
      <c r="T54" s="76">
        <v>990</v>
      </c>
      <c r="U54" s="79">
        <v>905</v>
      </c>
      <c r="V54" s="76">
        <v>1027</v>
      </c>
      <c r="W54" s="84">
        <v>1035</v>
      </c>
      <c r="X54" s="49">
        <v>984</v>
      </c>
      <c r="Y54" s="79">
        <v>1160</v>
      </c>
      <c r="Z54" s="79">
        <v>933</v>
      </c>
      <c r="AA54" s="76">
        <v>937</v>
      </c>
      <c r="AB54" s="79">
        <v>878</v>
      </c>
      <c r="AC54" s="79">
        <v>837</v>
      </c>
      <c r="AD54" s="79">
        <v>1181</v>
      </c>
      <c r="AE54" s="79">
        <v>1026</v>
      </c>
      <c r="AF54" s="79">
        <v>1224</v>
      </c>
      <c r="AG54" s="79">
        <v>1411</v>
      </c>
      <c r="AH54" s="79">
        <v>1241</v>
      </c>
      <c r="AI54" s="79">
        <v>1103</v>
      </c>
      <c r="AJ54" s="79">
        <v>1137</v>
      </c>
      <c r="AK54" s="79">
        <v>1124</v>
      </c>
      <c r="AL54" s="53">
        <v>1196</v>
      </c>
      <c r="AM54" s="52">
        <f t="shared" si="20"/>
        <v>774</v>
      </c>
      <c r="AN54" s="53">
        <v>443</v>
      </c>
      <c r="AO54" s="51" t="s">
        <v>46</v>
      </c>
      <c r="AP54" s="52">
        <f t="shared" si="21"/>
        <v>7</v>
      </c>
      <c r="AQ54" s="53">
        <v>784</v>
      </c>
      <c r="AR54" s="52">
        <v>10</v>
      </c>
      <c r="AS54" s="19">
        <f t="shared" si="19"/>
        <v>1227</v>
      </c>
      <c r="AT54" s="53">
        <v>0</v>
      </c>
      <c r="AU54" s="54">
        <v>11</v>
      </c>
      <c r="AV54" s="54">
        <v>18</v>
      </c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</row>
    <row r="55" spans="1:71" s="87" customFormat="1" x14ac:dyDescent="0.2">
      <c r="A55" s="51" t="s">
        <v>47</v>
      </c>
      <c r="B55" s="49">
        <v>600</v>
      </c>
      <c r="C55" s="65">
        <v>0</v>
      </c>
      <c r="D55" s="66">
        <v>600</v>
      </c>
      <c r="E55" s="65">
        <v>0</v>
      </c>
      <c r="F55" s="65">
        <v>5</v>
      </c>
      <c r="G55" s="65">
        <v>2</v>
      </c>
      <c r="H55" s="65">
        <v>1</v>
      </c>
      <c r="I55" s="79">
        <v>6</v>
      </c>
      <c r="J55" s="49">
        <v>45</v>
      </c>
      <c r="K55" s="49">
        <v>4</v>
      </c>
      <c r="L55" s="49">
        <v>42</v>
      </c>
      <c r="M55" s="79">
        <v>6</v>
      </c>
      <c r="N55" s="79">
        <v>19</v>
      </c>
      <c r="O55" s="49">
        <v>14</v>
      </c>
      <c r="P55" s="79">
        <v>10</v>
      </c>
      <c r="Q55" s="66">
        <v>600</v>
      </c>
      <c r="R55" s="82">
        <v>13</v>
      </c>
      <c r="S55" s="76">
        <v>75</v>
      </c>
      <c r="T55" s="76">
        <v>284</v>
      </c>
      <c r="U55" s="79">
        <v>312</v>
      </c>
      <c r="V55" s="76">
        <v>580</v>
      </c>
      <c r="W55" s="84">
        <v>562</v>
      </c>
      <c r="X55" s="49">
        <v>652</v>
      </c>
      <c r="Y55" s="79">
        <v>685</v>
      </c>
      <c r="Z55" s="79">
        <v>565</v>
      </c>
      <c r="AA55" s="76">
        <v>649</v>
      </c>
      <c r="AB55" s="79">
        <v>611</v>
      </c>
      <c r="AC55" s="79">
        <v>542</v>
      </c>
      <c r="AD55" s="79">
        <v>552</v>
      </c>
      <c r="AE55" s="79">
        <v>556</v>
      </c>
      <c r="AF55" s="79">
        <v>543</v>
      </c>
      <c r="AG55" s="79">
        <v>568</v>
      </c>
      <c r="AH55" s="79">
        <v>571</v>
      </c>
      <c r="AI55" s="79">
        <v>542</v>
      </c>
      <c r="AJ55" s="79">
        <v>554</v>
      </c>
      <c r="AK55" s="79">
        <v>548</v>
      </c>
      <c r="AL55" s="53">
        <v>551</v>
      </c>
      <c r="AM55" s="52">
        <f t="shared" si="20"/>
        <v>194</v>
      </c>
      <c r="AN55" s="53">
        <v>198</v>
      </c>
      <c r="AO55" s="51" t="s">
        <v>47</v>
      </c>
      <c r="AP55" s="52">
        <f t="shared" si="21"/>
        <v>339</v>
      </c>
      <c r="AQ55" s="53">
        <v>301</v>
      </c>
      <c r="AR55" s="52">
        <v>500</v>
      </c>
      <c r="AS55" s="19">
        <f t="shared" si="19"/>
        <v>499</v>
      </c>
      <c r="AT55" s="53">
        <v>443</v>
      </c>
      <c r="AU55" s="54">
        <v>384</v>
      </c>
      <c r="AV55" s="54">
        <v>390</v>
      </c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</row>
    <row r="56" spans="1:71" s="87" customFormat="1" x14ac:dyDescent="0.2">
      <c r="A56" s="51" t="s">
        <v>48</v>
      </c>
      <c r="B56" s="49">
        <v>700</v>
      </c>
      <c r="C56" s="49">
        <v>46</v>
      </c>
      <c r="D56" s="66">
        <v>700</v>
      </c>
      <c r="E56" s="49">
        <v>103</v>
      </c>
      <c r="F56" s="49">
        <v>153</v>
      </c>
      <c r="G56" s="49">
        <v>292</v>
      </c>
      <c r="H56" s="49">
        <v>255</v>
      </c>
      <c r="I56" s="79">
        <v>211</v>
      </c>
      <c r="J56" s="49">
        <v>247</v>
      </c>
      <c r="K56" s="49">
        <v>230</v>
      </c>
      <c r="L56" s="49">
        <v>286</v>
      </c>
      <c r="M56" s="79">
        <v>188</v>
      </c>
      <c r="N56" s="79">
        <v>317</v>
      </c>
      <c r="O56" s="49">
        <v>269</v>
      </c>
      <c r="P56" s="79">
        <v>345</v>
      </c>
      <c r="Q56" s="66">
        <v>700</v>
      </c>
      <c r="R56" s="82">
        <v>367</v>
      </c>
      <c r="S56" s="76">
        <v>371</v>
      </c>
      <c r="T56" s="76">
        <v>384</v>
      </c>
      <c r="U56" s="79">
        <v>393</v>
      </c>
      <c r="V56" s="76">
        <v>472</v>
      </c>
      <c r="W56" s="84">
        <v>543</v>
      </c>
      <c r="X56" s="49">
        <v>472</v>
      </c>
      <c r="Y56" s="79">
        <v>700</v>
      </c>
      <c r="Z56" s="79">
        <v>792</v>
      </c>
      <c r="AA56" s="76">
        <v>774</v>
      </c>
      <c r="AB56" s="79">
        <v>770</v>
      </c>
      <c r="AC56" s="79">
        <v>696</v>
      </c>
      <c r="AD56" s="79">
        <v>705</v>
      </c>
      <c r="AE56" s="79">
        <v>718</v>
      </c>
      <c r="AF56" s="79">
        <v>745</v>
      </c>
      <c r="AG56" s="79">
        <v>679</v>
      </c>
      <c r="AH56" s="79">
        <v>788</v>
      </c>
      <c r="AI56" s="79">
        <v>733</v>
      </c>
      <c r="AJ56" s="79">
        <v>706</v>
      </c>
      <c r="AK56" s="79">
        <v>704</v>
      </c>
      <c r="AL56" s="53">
        <v>648</v>
      </c>
      <c r="AM56" s="52">
        <f t="shared" si="20"/>
        <v>226</v>
      </c>
      <c r="AN56" s="53">
        <v>312</v>
      </c>
      <c r="AO56" s="51" t="s">
        <v>48</v>
      </c>
      <c r="AP56" s="52">
        <f t="shared" si="21"/>
        <v>237</v>
      </c>
      <c r="AQ56" s="53">
        <v>465</v>
      </c>
      <c r="AR56" s="52">
        <v>350</v>
      </c>
      <c r="AS56" s="19">
        <f t="shared" si="19"/>
        <v>777</v>
      </c>
      <c r="AT56" s="53">
        <v>256</v>
      </c>
      <c r="AU56" s="54">
        <v>260</v>
      </c>
      <c r="AV56" s="54">
        <v>217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</row>
    <row r="57" spans="1:71" s="87" customFormat="1" x14ac:dyDescent="0.2">
      <c r="A57" s="51" t="s">
        <v>49</v>
      </c>
      <c r="B57" s="49">
        <v>200</v>
      </c>
      <c r="C57" s="65">
        <v>18</v>
      </c>
      <c r="D57" s="66">
        <v>200</v>
      </c>
      <c r="E57" s="65">
        <v>60</v>
      </c>
      <c r="F57" s="65">
        <v>119</v>
      </c>
      <c r="G57" s="65">
        <v>158</v>
      </c>
      <c r="H57" s="65">
        <v>126</v>
      </c>
      <c r="I57" s="79">
        <v>129</v>
      </c>
      <c r="J57" s="49">
        <v>112</v>
      </c>
      <c r="K57" s="49">
        <v>124</v>
      </c>
      <c r="L57" s="49">
        <v>145</v>
      </c>
      <c r="M57" s="79">
        <v>162</v>
      </c>
      <c r="N57" s="79">
        <v>140</v>
      </c>
      <c r="O57" s="49">
        <v>214</v>
      </c>
      <c r="P57" s="79">
        <v>211</v>
      </c>
      <c r="Q57" s="66">
        <v>200</v>
      </c>
      <c r="R57" s="82">
        <v>202</v>
      </c>
      <c r="S57" s="76">
        <v>253</v>
      </c>
      <c r="T57" s="76">
        <v>236</v>
      </c>
      <c r="U57" s="79">
        <v>210</v>
      </c>
      <c r="V57" s="76">
        <v>234</v>
      </c>
      <c r="W57" s="84">
        <v>265</v>
      </c>
      <c r="X57" s="49">
        <v>273</v>
      </c>
      <c r="Y57" s="79">
        <v>306</v>
      </c>
      <c r="Z57" s="79">
        <v>287</v>
      </c>
      <c r="AA57" s="76">
        <v>240</v>
      </c>
      <c r="AB57" s="79">
        <v>250</v>
      </c>
      <c r="AC57" s="79">
        <v>205</v>
      </c>
      <c r="AD57" s="79">
        <v>269</v>
      </c>
      <c r="AE57" s="79">
        <v>269</v>
      </c>
      <c r="AF57" s="79">
        <v>244</v>
      </c>
      <c r="AG57" s="79">
        <v>185</v>
      </c>
      <c r="AH57" s="79">
        <v>238</v>
      </c>
      <c r="AI57" s="79">
        <v>222</v>
      </c>
      <c r="AJ57" s="79">
        <v>182</v>
      </c>
      <c r="AK57" s="79">
        <v>182</v>
      </c>
      <c r="AL57" s="53">
        <v>180</v>
      </c>
      <c r="AM57" s="52">
        <f t="shared" si="20"/>
        <v>65</v>
      </c>
      <c r="AN57" s="53">
        <v>127</v>
      </c>
      <c r="AO57" s="51" t="s">
        <v>49</v>
      </c>
      <c r="AP57" s="52">
        <f t="shared" si="21"/>
        <v>135</v>
      </c>
      <c r="AQ57" s="53">
        <v>113</v>
      </c>
      <c r="AR57" s="52">
        <v>200</v>
      </c>
      <c r="AS57" s="19">
        <f t="shared" si="19"/>
        <v>240</v>
      </c>
      <c r="AT57" s="53">
        <v>39</v>
      </c>
      <c r="AU57" s="54">
        <v>83</v>
      </c>
      <c r="AV57" s="54">
        <v>66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</row>
    <row r="58" spans="1:71" s="87" customFormat="1" x14ac:dyDescent="0.2">
      <c r="A58" s="51" t="s">
        <v>50</v>
      </c>
      <c r="B58" s="49">
        <v>200</v>
      </c>
      <c r="C58" s="65">
        <v>14</v>
      </c>
      <c r="D58" s="66">
        <v>200</v>
      </c>
      <c r="E58" s="65">
        <v>6</v>
      </c>
      <c r="F58" s="65">
        <v>76</v>
      </c>
      <c r="G58" s="65">
        <v>287</v>
      </c>
      <c r="H58" s="65">
        <v>96</v>
      </c>
      <c r="I58" s="79">
        <v>201</v>
      </c>
      <c r="J58" s="49">
        <v>228</v>
      </c>
      <c r="K58" s="49">
        <v>218</v>
      </c>
      <c r="L58" s="49">
        <v>204</v>
      </c>
      <c r="M58" s="79">
        <v>263</v>
      </c>
      <c r="N58" s="79">
        <v>292</v>
      </c>
      <c r="O58" s="49">
        <v>224</v>
      </c>
      <c r="P58" s="79">
        <v>216</v>
      </c>
      <c r="Q58" s="66">
        <v>200</v>
      </c>
      <c r="R58" s="82">
        <v>226</v>
      </c>
      <c r="S58" s="76">
        <v>207</v>
      </c>
      <c r="T58" s="76">
        <v>249</v>
      </c>
      <c r="U58" s="79">
        <v>216</v>
      </c>
      <c r="V58" s="76">
        <v>282</v>
      </c>
      <c r="W58" s="84">
        <v>209</v>
      </c>
      <c r="X58" s="49">
        <v>267</v>
      </c>
      <c r="Y58" s="79">
        <v>256</v>
      </c>
      <c r="Z58" s="79">
        <v>215</v>
      </c>
      <c r="AA58" s="76">
        <v>201</v>
      </c>
      <c r="AB58" s="79">
        <v>211</v>
      </c>
      <c r="AC58" s="79">
        <v>182</v>
      </c>
      <c r="AD58" s="79">
        <v>289</v>
      </c>
      <c r="AE58" s="79">
        <v>199</v>
      </c>
      <c r="AF58" s="79">
        <v>221</v>
      </c>
      <c r="AG58" s="79">
        <v>220</v>
      </c>
      <c r="AH58" s="79">
        <v>218</v>
      </c>
      <c r="AI58" s="79">
        <v>184</v>
      </c>
      <c r="AJ58" s="79">
        <v>206</v>
      </c>
      <c r="AK58" s="79">
        <v>208</v>
      </c>
      <c r="AL58" s="53">
        <v>209</v>
      </c>
      <c r="AM58" s="52">
        <f t="shared" si="20"/>
        <v>65</v>
      </c>
      <c r="AN58" s="53">
        <v>24</v>
      </c>
      <c r="AO58" s="51" t="s">
        <v>50</v>
      </c>
      <c r="AP58" s="52">
        <f t="shared" si="21"/>
        <v>102</v>
      </c>
      <c r="AQ58" s="53">
        <v>155</v>
      </c>
      <c r="AR58" s="52">
        <v>150</v>
      </c>
      <c r="AS58" s="19">
        <f t="shared" si="19"/>
        <v>179</v>
      </c>
      <c r="AT58" s="53">
        <v>88</v>
      </c>
      <c r="AU58" s="54">
        <v>143</v>
      </c>
      <c r="AV58" s="54">
        <v>118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</row>
    <row r="59" spans="1:71" s="87" customFormat="1" x14ac:dyDescent="0.25">
      <c r="A59" s="55" t="s">
        <v>51</v>
      </c>
      <c r="B59" s="88">
        <f t="shared" ref="B59:P59" si="22">SUM(B40:B58)</f>
        <v>6352</v>
      </c>
      <c r="C59" s="88">
        <f t="shared" si="22"/>
        <v>195</v>
      </c>
      <c r="D59" s="88">
        <f t="shared" si="22"/>
        <v>6352</v>
      </c>
      <c r="E59" s="88">
        <f t="shared" si="22"/>
        <v>558</v>
      </c>
      <c r="F59" s="88">
        <f t="shared" si="22"/>
        <v>2445</v>
      </c>
      <c r="G59" s="88">
        <f t="shared" si="22"/>
        <v>3163</v>
      </c>
      <c r="H59" s="88">
        <f t="shared" si="22"/>
        <v>2690</v>
      </c>
      <c r="I59" s="88">
        <f t="shared" si="22"/>
        <v>5295</v>
      </c>
      <c r="J59" s="88">
        <f t="shared" si="22"/>
        <v>3571</v>
      </c>
      <c r="K59" s="88">
        <f t="shared" si="22"/>
        <v>3252</v>
      </c>
      <c r="L59" s="88">
        <f t="shared" si="22"/>
        <v>3949</v>
      </c>
      <c r="M59" s="88">
        <f t="shared" si="22"/>
        <v>3853</v>
      </c>
      <c r="N59" s="88">
        <f t="shared" si="22"/>
        <v>4450</v>
      </c>
      <c r="O59" s="88">
        <f t="shared" si="22"/>
        <v>4322</v>
      </c>
      <c r="P59" s="88">
        <f t="shared" si="22"/>
        <v>3962</v>
      </c>
      <c r="Q59" s="88">
        <f>SUM(Q40:Q58)</f>
        <v>6352</v>
      </c>
      <c r="R59" s="88">
        <f t="shared" ref="R59:BS59" si="23">SUM(R40:R58)</f>
        <v>4590</v>
      </c>
      <c r="S59" s="88">
        <f t="shared" si="23"/>
        <v>3918</v>
      </c>
      <c r="T59" s="88">
        <f t="shared" si="23"/>
        <v>4925</v>
      </c>
      <c r="U59" s="88">
        <f t="shared" si="23"/>
        <v>4633</v>
      </c>
      <c r="V59" s="88">
        <f t="shared" si="23"/>
        <v>6015</v>
      </c>
      <c r="W59" s="88">
        <f t="shared" si="23"/>
        <v>5435</v>
      </c>
      <c r="X59" s="88">
        <f t="shared" si="23"/>
        <v>5892</v>
      </c>
      <c r="Y59" s="88">
        <f t="shared" si="23"/>
        <v>7122</v>
      </c>
      <c r="Z59" s="88">
        <f t="shared" si="23"/>
        <v>6851</v>
      </c>
      <c r="AA59" s="88">
        <f t="shared" si="23"/>
        <v>7740</v>
      </c>
      <c r="AB59" s="88">
        <f t="shared" si="23"/>
        <v>7991</v>
      </c>
      <c r="AC59" s="88">
        <f t="shared" si="23"/>
        <v>5715</v>
      </c>
      <c r="AD59" s="88">
        <f t="shared" si="23"/>
        <v>6342</v>
      </c>
      <c r="AE59" s="88">
        <f t="shared" si="23"/>
        <v>6517</v>
      </c>
      <c r="AF59" s="88">
        <f t="shared" si="23"/>
        <v>6873</v>
      </c>
      <c r="AG59" s="88">
        <f t="shared" si="23"/>
        <v>6154</v>
      </c>
      <c r="AH59" s="88">
        <f t="shared" si="23"/>
        <v>7049</v>
      </c>
      <c r="AI59" s="88">
        <f t="shared" si="23"/>
        <v>7339</v>
      </c>
      <c r="AJ59" s="88">
        <f t="shared" si="23"/>
        <v>7645</v>
      </c>
      <c r="AK59" s="88">
        <f t="shared" si="23"/>
        <v>7207</v>
      </c>
      <c r="AL59" s="88">
        <f t="shared" si="23"/>
        <v>7615</v>
      </c>
      <c r="AM59" s="88">
        <f t="shared" si="23"/>
        <v>2049</v>
      </c>
      <c r="AN59" s="88">
        <f t="shared" si="23"/>
        <v>3176</v>
      </c>
      <c r="AO59" s="55" t="s">
        <v>51</v>
      </c>
      <c r="AP59" s="88">
        <f t="shared" si="23"/>
        <v>1151</v>
      </c>
      <c r="AQ59" s="88">
        <f t="shared" si="23"/>
        <v>2193</v>
      </c>
      <c r="AR59" s="88">
        <f t="shared" si="23"/>
        <v>1695</v>
      </c>
      <c r="AS59" s="88">
        <f t="shared" si="23"/>
        <v>3467</v>
      </c>
      <c r="AT59" s="88">
        <f t="shared" si="23"/>
        <v>986</v>
      </c>
      <c r="AU59" s="88">
        <f t="shared" si="23"/>
        <v>1160</v>
      </c>
      <c r="AV59" s="88">
        <f t="shared" si="23"/>
        <v>1138</v>
      </c>
      <c r="AW59" s="88">
        <f t="shared" si="23"/>
        <v>0</v>
      </c>
      <c r="AX59" s="88">
        <f t="shared" si="23"/>
        <v>0</v>
      </c>
      <c r="AY59" s="88">
        <f t="shared" si="23"/>
        <v>0</v>
      </c>
      <c r="AZ59" s="88">
        <f t="shared" si="23"/>
        <v>0</v>
      </c>
      <c r="BA59" s="88">
        <f t="shared" si="23"/>
        <v>0</v>
      </c>
      <c r="BB59" s="88">
        <f t="shared" si="23"/>
        <v>0</v>
      </c>
      <c r="BC59" s="88">
        <f t="shared" si="23"/>
        <v>0</v>
      </c>
      <c r="BD59" s="88">
        <f t="shared" si="23"/>
        <v>0</v>
      </c>
      <c r="BE59" s="88">
        <f t="shared" si="23"/>
        <v>0</v>
      </c>
      <c r="BF59" s="88">
        <f t="shared" si="23"/>
        <v>0</v>
      </c>
      <c r="BG59" s="88">
        <f t="shared" si="23"/>
        <v>0</v>
      </c>
      <c r="BH59" s="88">
        <f t="shared" si="23"/>
        <v>0</v>
      </c>
      <c r="BI59" s="88">
        <f t="shared" si="23"/>
        <v>0</v>
      </c>
      <c r="BJ59" s="88">
        <f t="shared" si="23"/>
        <v>0</v>
      </c>
      <c r="BK59" s="88">
        <f t="shared" si="23"/>
        <v>0</v>
      </c>
      <c r="BL59" s="88">
        <f t="shared" si="23"/>
        <v>0</v>
      </c>
      <c r="BM59" s="88">
        <f t="shared" si="23"/>
        <v>0</v>
      </c>
      <c r="BN59" s="88">
        <f t="shared" si="23"/>
        <v>0</v>
      </c>
      <c r="BO59" s="88">
        <f t="shared" si="23"/>
        <v>0</v>
      </c>
      <c r="BP59" s="88">
        <f t="shared" si="23"/>
        <v>0</v>
      </c>
      <c r="BQ59" s="88">
        <f t="shared" si="23"/>
        <v>0</v>
      </c>
      <c r="BR59" s="88">
        <f t="shared" si="23"/>
        <v>0</v>
      </c>
      <c r="BS59" s="88">
        <f t="shared" si="23"/>
        <v>0</v>
      </c>
    </row>
    <row r="60" spans="1:71" s="87" customFormat="1" x14ac:dyDescent="0.25">
      <c r="A60" s="57"/>
      <c r="B60" s="69"/>
      <c r="C60" s="69"/>
      <c r="D60" s="69"/>
      <c r="E60" s="69"/>
      <c r="F60" s="69"/>
      <c r="G60" s="69"/>
      <c r="H60" s="70"/>
      <c r="I60" s="70"/>
      <c r="J60" s="69"/>
      <c r="K60" s="69"/>
      <c r="L60" s="69"/>
      <c r="M60" s="69"/>
      <c r="N60" s="69"/>
      <c r="O60" s="70"/>
      <c r="P60" s="69"/>
      <c r="Q60" s="69"/>
      <c r="R60" s="70"/>
      <c r="S60" s="70"/>
      <c r="T60" s="70"/>
      <c r="U60" s="69"/>
      <c r="V60" s="70"/>
      <c r="W60" s="70"/>
      <c r="X60" s="69"/>
      <c r="Y60" s="69"/>
      <c r="Z60" s="70"/>
      <c r="AA60" s="70"/>
      <c r="AB60" s="69"/>
      <c r="AC60" s="69"/>
      <c r="AD60" s="69"/>
      <c r="AE60" s="69"/>
      <c r="AF60" s="69"/>
      <c r="AG60" s="69"/>
      <c r="AH60" s="69"/>
      <c r="AI60" s="69"/>
      <c r="AJ60" s="70"/>
      <c r="AK60" s="69"/>
      <c r="AL60" s="69"/>
      <c r="AM60" s="69"/>
      <c r="AN60" s="69"/>
      <c r="AO60" s="57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</row>
    <row r="61" spans="1:71" s="45" customFormat="1" x14ac:dyDescent="0.25">
      <c r="A61" s="43" t="s">
        <v>52</v>
      </c>
      <c r="B61" s="73" t="s">
        <v>5</v>
      </c>
      <c r="C61" s="44">
        <f>$C$10</f>
        <v>44531</v>
      </c>
      <c r="D61" s="73" t="s">
        <v>5</v>
      </c>
      <c r="E61" s="44" t="e">
        <f ca="1">$E$10</f>
        <v>#NAME?</v>
      </c>
      <c r="F61" s="44" t="e">
        <f ca="1">$F$10</f>
        <v>#NAME?</v>
      </c>
      <c r="G61" s="44" t="e">
        <f ca="1">$G$10</f>
        <v>#NAME?</v>
      </c>
      <c r="H61" s="44" t="e">
        <f ca="1">$H$10</f>
        <v>#NAME?</v>
      </c>
      <c r="I61" s="44" t="e">
        <f ca="1">$I$10</f>
        <v>#NAME?</v>
      </c>
      <c r="J61" s="44" t="e">
        <f ca="1">$J$10</f>
        <v>#NAME?</v>
      </c>
      <c r="K61" s="44" t="e">
        <f ca="1">$K$10</f>
        <v>#NAME?</v>
      </c>
      <c r="L61" s="44" t="e">
        <f ca="1">$L$10</f>
        <v>#NAME?</v>
      </c>
      <c r="M61" s="44" t="e">
        <f ca="1">$M$10</f>
        <v>#NAME?</v>
      </c>
      <c r="N61" s="44" t="e">
        <f ca="1">$N$10</f>
        <v>#NAME?</v>
      </c>
      <c r="O61" s="44" t="e">
        <f ca="1">$O$10</f>
        <v>#NAME?</v>
      </c>
      <c r="P61" s="44" t="e">
        <f ca="1">$P$10</f>
        <v>#NAME?</v>
      </c>
      <c r="Q61" s="73" t="s">
        <v>5</v>
      </c>
      <c r="R61" s="44" t="e">
        <f t="shared" ref="R61:AK61" ca="1" si="24">R10</f>
        <v>#NAME?</v>
      </c>
      <c r="S61" s="44" t="e">
        <f t="shared" ca="1" si="24"/>
        <v>#NAME?</v>
      </c>
      <c r="T61" s="44" t="e">
        <f t="shared" ca="1" si="24"/>
        <v>#NAME?</v>
      </c>
      <c r="U61" s="44" t="e">
        <f t="shared" ca="1" si="24"/>
        <v>#NAME?</v>
      </c>
      <c r="V61" s="44" t="e">
        <f t="shared" ca="1" si="24"/>
        <v>#NAME?</v>
      </c>
      <c r="W61" s="44" t="e">
        <f t="shared" ca="1" si="24"/>
        <v>#NAME?</v>
      </c>
      <c r="X61" s="44" t="e">
        <f t="shared" ca="1" si="24"/>
        <v>#NAME?</v>
      </c>
      <c r="Y61" s="44" t="e">
        <f t="shared" ca="1" si="24"/>
        <v>#NAME?</v>
      </c>
      <c r="Z61" s="44" t="e">
        <f t="shared" ca="1" si="24"/>
        <v>#NAME?</v>
      </c>
      <c r="AA61" s="44" t="e">
        <f t="shared" ca="1" si="24"/>
        <v>#NAME?</v>
      </c>
      <c r="AB61" s="44" t="e">
        <f t="shared" ca="1" si="24"/>
        <v>#NAME?</v>
      </c>
      <c r="AC61" s="44" t="e">
        <f t="shared" ca="1" si="24"/>
        <v>#NAME?</v>
      </c>
      <c r="AD61" s="44" t="e">
        <f t="shared" ca="1" si="24"/>
        <v>#NAME?</v>
      </c>
      <c r="AE61" s="44" t="e">
        <f t="shared" ca="1" si="24"/>
        <v>#NAME?</v>
      </c>
      <c r="AF61" s="44" t="e">
        <f t="shared" ca="1" si="24"/>
        <v>#NAME?</v>
      </c>
      <c r="AG61" s="44" t="e">
        <f t="shared" ca="1" si="24"/>
        <v>#NAME?</v>
      </c>
      <c r="AH61" s="44" t="e">
        <f t="shared" ca="1" si="24"/>
        <v>#NAME?</v>
      </c>
      <c r="AI61" s="44" t="e">
        <f t="shared" ca="1" si="24"/>
        <v>#NAME?</v>
      </c>
      <c r="AJ61" s="44" t="e">
        <f t="shared" ca="1" si="24"/>
        <v>#NAME?</v>
      </c>
      <c r="AK61" s="44" t="e">
        <f t="shared" ca="1" si="24"/>
        <v>#NAME?</v>
      </c>
      <c r="AL61" s="44" t="e">
        <f ca="1">AL$10</f>
        <v>#NAME?</v>
      </c>
      <c r="AM61" s="44" t="str">
        <f t="shared" ref="AM61:AS61" si="25">AM$10</f>
        <v>Meta Parcial</v>
      </c>
      <c r="AN61" s="44" t="str">
        <f t="shared" si="25"/>
        <v>1-10-out-24</v>
      </c>
      <c r="AO61" s="43" t="s">
        <v>52</v>
      </c>
      <c r="AP61" s="44" t="str">
        <f t="shared" si="25"/>
        <v>Meta Parcial</v>
      </c>
      <c r="AQ61" s="44" t="str">
        <f t="shared" si="25"/>
        <v>11-31-out-24</v>
      </c>
      <c r="AR61" s="44" t="str">
        <f t="shared" si="25"/>
        <v>Meta</v>
      </c>
      <c r="AS61" s="44" t="e">
        <f t="shared" ca="1" si="25"/>
        <v>#NAME?</v>
      </c>
      <c r="AT61" s="44" t="e">
        <f t="shared" ref="AT61:BS61" ca="1" si="26">AT10</f>
        <v>#NAME?</v>
      </c>
      <c r="AU61" s="44" t="e">
        <f t="shared" ca="1" si="26"/>
        <v>#NAME?</v>
      </c>
      <c r="AV61" s="44" t="e">
        <f t="shared" ca="1" si="26"/>
        <v>#NAME?</v>
      </c>
      <c r="AW61" s="44" t="e">
        <f t="shared" ca="1" si="26"/>
        <v>#NAME?</v>
      </c>
      <c r="AX61" s="44" t="e">
        <f t="shared" ca="1" si="26"/>
        <v>#NAME?</v>
      </c>
      <c r="AY61" s="44" t="e">
        <f t="shared" ca="1" si="26"/>
        <v>#NAME?</v>
      </c>
      <c r="AZ61" s="44" t="e">
        <f t="shared" ca="1" si="26"/>
        <v>#NAME?</v>
      </c>
      <c r="BA61" s="44" t="e">
        <f t="shared" ca="1" si="26"/>
        <v>#NAME?</v>
      </c>
      <c r="BB61" s="44" t="e">
        <f t="shared" ca="1" si="26"/>
        <v>#NAME?</v>
      </c>
      <c r="BC61" s="44" t="e">
        <f t="shared" ca="1" si="26"/>
        <v>#NAME?</v>
      </c>
      <c r="BD61" s="44" t="e">
        <f t="shared" ca="1" si="26"/>
        <v>#NAME?</v>
      </c>
      <c r="BE61" s="44" t="e">
        <f t="shared" ca="1" si="26"/>
        <v>#NAME?</v>
      </c>
      <c r="BF61" s="44" t="e">
        <f t="shared" ca="1" si="26"/>
        <v>#NAME?</v>
      </c>
      <c r="BG61" s="44" t="e">
        <f t="shared" ca="1" si="26"/>
        <v>#NAME?</v>
      </c>
      <c r="BH61" s="44" t="e">
        <f t="shared" ca="1" si="26"/>
        <v>#NAME?</v>
      </c>
      <c r="BI61" s="44" t="e">
        <f t="shared" ca="1" si="26"/>
        <v>#NAME?</v>
      </c>
      <c r="BJ61" s="44" t="e">
        <f t="shared" ca="1" si="26"/>
        <v>#NAME?</v>
      </c>
      <c r="BK61" s="44" t="e">
        <f t="shared" ca="1" si="26"/>
        <v>#NAME?</v>
      </c>
      <c r="BL61" s="44" t="e">
        <f t="shared" ca="1" si="26"/>
        <v>#NAME?</v>
      </c>
      <c r="BM61" s="44" t="e">
        <f t="shared" ca="1" si="26"/>
        <v>#NAME?</v>
      </c>
      <c r="BN61" s="44" t="e">
        <f t="shared" ca="1" si="26"/>
        <v>#NAME?</v>
      </c>
      <c r="BO61" s="44" t="e">
        <f t="shared" ca="1" si="26"/>
        <v>#NAME?</v>
      </c>
      <c r="BP61" s="44" t="e">
        <f t="shared" ca="1" si="26"/>
        <v>#NAME?</v>
      </c>
      <c r="BQ61" s="44" t="e">
        <f t="shared" ca="1" si="26"/>
        <v>#NAME?</v>
      </c>
      <c r="BR61" s="44" t="e">
        <f t="shared" ca="1" si="26"/>
        <v>#NAME?</v>
      </c>
      <c r="BS61" s="44" t="e">
        <f t="shared" ca="1" si="26"/>
        <v>#NAME?</v>
      </c>
    </row>
    <row r="62" spans="1:71" hidden="1" x14ac:dyDescent="0.2">
      <c r="A62" s="51" t="s">
        <v>32</v>
      </c>
      <c r="B62" s="49">
        <v>192</v>
      </c>
      <c r="C62" s="49">
        <v>10</v>
      </c>
      <c r="D62" s="66">
        <v>192</v>
      </c>
      <c r="E62" s="49">
        <v>78</v>
      </c>
      <c r="F62" s="49">
        <v>1486</v>
      </c>
      <c r="G62" s="49">
        <v>1648</v>
      </c>
      <c r="H62" s="49">
        <v>1571</v>
      </c>
      <c r="I62" s="76">
        <v>3426</v>
      </c>
      <c r="J62" s="49">
        <v>2023</v>
      </c>
      <c r="K62" s="49">
        <v>1915</v>
      </c>
      <c r="L62" s="49">
        <v>525</v>
      </c>
      <c r="M62" s="49">
        <v>550</v>
      </c>
      <c r="N62" s="49">
        <v>525</v>
      </c>
      <c r="O62" s="49">
        <v>550</v>
      </c>
      <c r="P62" s="49">
        <v>550</v>
      </c>
      <c r="Q62" s="66">
        <v>192</v>
      </c>
      <c r="R62" s="82">
        <v>660</v>
      </c>
      <c r="S62" s="76">
        <v>600</v>
      </c>
      <c r="T62" s="76">
        <v>575</v>
      </c>
      <c r="U62" s="76">
        <v>500</v>
      </c>
      <c r="V62" s="76">
        <v>660</v>
      </c>
      <c r="W62" s="76">
        <v>660</v>
      </c>
      <c r="X62" s="76">
        <v>630</v>
      </c>
      <c r="Y62" s="76">
        <v>690</v>
      </c>
      <c r="Z62" s="76">
        <v>600</v>
      </c>
      <c r="AA62" s="76">
        <v>630</v>
      </c>
      <c r="AB62" s="76">
        <v>600</v>
      </c>
      <c r="AC62" s="76">
        <v>600</v>
      </c>
      <c r="AD62" s="76">
        <v>660</v>
      </c>
      <c r="AE62" s="76">
        <v>600</v>
      </c>
      <c r="AF62" s="76">
        <v>600</v>
      </c>
      <c r="AG62" s="76">
        <v>660</v>
      </c>
      <c r="AH62" s="76">
        <v>660</v>
      </c>
      <c r="AI62" s="76">
        <v>600</v>
      </c>
      <c r="AJ62" s="76">
        <v>690</v>
      </c>
      <c r="AK62" s="76">
        <v>660</v>
      </c>
      <c r="AL62" s="48">
        <v>630</v>
      </c>
      <c r="AM62" s="47">
        <f>ROUND(((Q62/31)*10),0)</f>
        <v>62</v>
      </c>
      <c r="AN62" s="48">
        <v>240</v>
      </c>
      <c r="AO62" s="34"/>
      <c r="AP62" s="34"/>
      <c r="AQ62" s="33"/>
      <c r="AR62" s="34"/>
      <c r="AS62" s="19" t="str">
        <f t="shared" ref="AS62:AS80" si="27">IF(AQ62="","",(SUM(AQ62,AN62)))</f>
        <v/>
      </c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</row>
    <row r="63" spans="1:71" x14ac:dyDescent="0.2">
      <c r="A63" s="28"/>
      <c r="B63" s="74"/>
      <c r="C63" s="65"/>
      <c r="D63" s="75"/>
      <c r="E63" s="65"/>
      <c r="F63" s="65"/>
      <c r="G63" s="65"/>
      <c r="H63" s="65"/>
      <c r="I63" s="79"/>
      <c r="J63" s="49"/>
      <c r="K63" s="49"/>
      <c r="L63" s="49"/>
      <c r="M63" s="49"/>
      <c r="N63" s="49"/>
      <c r="O63" s="49"/>
      <c r="P63" s="49"/>
      <c r="Q63" s="28"/>
      <c r="R63" s="31"/>
      <c r="S63" s="29"/>
      <c r="T63" s="31"/>
      <c r="U63" s="29"/>
      <c r="V63" s="31"/>
      <c r="W63" s="31"/>
      <c r="X63" s="32"/>
      <c r="Y63" s="32"/>
      <c r="Z63" s="32"/>
      <c r="AA63" s="31"/>
      <c r="AB63" s="29"/>
      <c r="AC63" s="32"/>
      <c r="AD63" s="32"/>
      <c r="AE63" s="32"/>
      <c r="AF63" s="32"/>
      <c r="AG63" s="32"/>
      <c r="AH63" s="32"/>
      <c r="AI63" s="32"/>
      <c r="AJ63" s="32"/>
      <c r="AK63" s="32"/>
      <c r="AL63" s="33"/>
      <c r="AM63" s="34"/>
      <c r="AN63" s="33"/>
      <c r="AO63" s="46" t="s">
        <v>33</v>
      </c>
      <c r="AP63" s="52">
        <f>ROUND(((AR63/31)*21),0)</f>
        <v>7</v>
      </c>
      <c r="AQ63" s="53">
        <v>0</v>
      </c>
      <c r="AR63" s="52">
        <v>10</v>
      </c>
      <c r="AS63" s="19">
        <f t="shared" si="27"/>
        <v>0</v>
      </c>
      <c r="AT63" s="48">
        <v>0</v>
      </c>
      <c r="AU63" s="50">
        <v>0</v>
      </c>
      <c r="AV63" s="50">
        <v>0</v>
      </c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</row>
    <row r="64" spans="1:71" x14ac:dyDescent="0.2">
      <c r="A64" s="46" t="s">
        <v>34</v>
      </c>
      <c r="B64" s="74">
        <v>100</v>
      </c>
      <c r="C64" s="65">
        <v>0</v>
      </c>
      <c r="D64" s="75">
        <v>100</v>
      </c>
      <c r="E64" s="65">
        <v>3</v>
      </c>
      <c r="F64" s="65">
        <v>21</v>
      </c>
      <c r="G64" s="65">
        <v>25</v>
      </c>
      <c r="H64" s="65">
        <v>18</v>
      </c>
      <c r="I64" s="79">
        <v>32</v>
      </c>
      <c r="J64" s="49">
        <v>33</v>
      </c>
      <c r="K64" s="49">
        <v>27</v>
      </c>
      <c r="L64" s="49">
        <v>117</v>
      </c>
      <c r="M64" s="49">
        <v>104</v>
      </c>
      <c r="N64" s="49">
        <v>130</v>
      </c>
      <c r="O64" s="49">
        <v>120</v>
      </c>
      <c r="P64" s="49">
        <v>120</v>
      </c>
      <c r="Q64" s="75">
        <v>100</v>
      </c>
      <c r="R64" s="82">
        <v>150</v>
      </c>
      <c r="S64" s="76">
        <v>120</v>
      </c>
      <c r="T64" s="76">
        <v>120</v>
      </c>
      <c r="U64" s="79">
        <v>120</v>
      </c>
      <c r="V64" s="76">
        <v>100</v>
      </c>
      <c r="W64" s="76">
        <v>120</v>
      </c>
      <c r="X64" s="79">
        <v>150</v>
      </c>
      <c r="Y64" s="79">
        <v>120</v>
      </c>
      <c r="Z64" s="79">
        <v>120</v>
      </c>
      <c r="AA64" s="76">
        <v>120</v>
      </c>
      <c r="AB64" s="79">
        <v>120</v>
      </c>
      <c r="AC64" s="79">
        <v>125</v>
      </c>
      <c r="AD64" s="79">
        <v>100</v>
      </c>
      <c r="AE64" s="79">
        <v>100</v>
      </c>
      <c r="AF64" s="79">
        <v>100</v>
      </c>
      <c r="AG64" s="79">
        <v>100</v>
      </c>
      <c r="AH64" s="79">
        <v>329</v>
      </c>
      <c r="AI64" s="79">
        <v>160</v>
      </c>
      <c r="AJ64" s="79">
        <v>135</v>
      </c>
      <c r="AK64" s="79">
        <v>135</v>
      </c>
      <c r="AL64" s="53">
        <v>150</v>
      </c>
      <c r="AM64" s="52">
        <f>ROUND(((Q64/31)*10),0)</f>
        <v>32</v>
      </c>
      <c r="AN64" s="53">
        <v>100</v>
      </c>
      <c r="AO64" s="46" t="s">
        <v>34</v>
      </c>
      <c r="AP64" s="52">
        <f>ROUND(((AR64/31)*21),0)</f>
        <v>14</v>
      </c>
      <c r="AQ64" s="53">
        <v>100</v>
      </c>
      <c r="AR64" s="52">
        <v>20</v>
      </c>
      <c r="AS64" s="19">
        <f t="shared" si="27"/>
        <v>200</v>
      </c>
      <c r="AT64" s="53">
        <v>30</v>
      </c>
      <c r="AU64" s="54">
        <v>30</v>
      </c>
      <c r="AV64" s="54">
        <v>30</v>
      </c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</row>
    <row r="65" spans="1:71" s="85" customFormat="1" x14ac:dyDescent="0.2">
      <c r="A65" s="46" t="s">
        <v>35</v>
      </c>
      <c r="B65" s="74">
        <v>60</v>
      </c>
      <c r="C65" s="65">
        <v>0</v>
      </c>
      <c r="D65" s="75">
        <v>60</v>
      </c>
      <c r="E65" s="65">
        <v>0</v>
      </c>
      <c r="F65" s="65">
        <v>0</v>
      </c>
      <c r="G65" s="65">
        <v>0</v>
      </c>
      <c r="H65" s="65">
        <v>0</v>
      </c>
      <c r="I65" s="7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75">
        <v>60</v>
      </c>
      <c r="R65" s="82">
        <v>0</v>
      </c>
      <c r="S65" s="76">
        <v>0</v>
      </c>
      <c r="T65" s="76">
        <v>0</v>
      </c>
      <c r="U65" s="79">
        <v>0</v>
      </c>
      <c r="V65" s="76">
        <v>10</v>
      </c>
      <c r="W65" s="76">
        <v>0</v>
      </c>
      <c r="X65" s="79">
        <v>0</v>
      </c>
      <c r="Y65" s="79">
        <v>0</v>
      </c>
      <c r="Z65" s="79">
        <v>0</v>
      </c>
      <c r="AA65" s="76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53">
        <v>0</v>
      </c>
      <c r="AM65" s="52">
        <f>ROUND(((Q65/31)*10),0)</f>
        <v>19</v>
      </c>
      <c r="AN65" s="53">
        <v>0</v>
      </c>
      <c r="AO65" s="46" t="s">
        <v>35</v>
      </c>
      <c r="AP65" s="52">
        <f>ROUND(((AR65/31)*21),0)</f>
        <v>3</v>
      </c>
      <c r="AQ65" s="53">
        <v>0</v>
      </c>
      <c r="AR65" s="52">
        <v>5</v>
      </c>
      <c r="AS65" s="19">
        <f t="shared" si="27"/>
        <v>0</v>
      </c>
      <c r="AT65" s="53">
        <v>0</v>
      </c>
      <c r="AU65" s="54">
        <v>5</v>
      </c>
      <c r="AV65" s="54">
        <v>5</v>
      </c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</row>
    <row r="66" spans="1:71" x14ac:dyDescent="0.2">
      <c r="A66" s="46" t="s">
        <v>36</v>
      </c>
      <c r="B66" s="74">
        <v>60</v>
      </c>
      <c r="C66" s="49">
        <v>0</v>
      </c>
      <c r="D66" s="75">
        <v>60</v>
      </c>
      <c r="E66" s="49">
        <v>20</v>
      </c>
      <c r="F66" s="49">
        <v>22</v>
      </c>
      <c r="G66" s="49">
        <v>42</v>
      </c>
      <c r="H66" s="49">
        <v>31</v>
      </c>
      <c r="I66" s="79">
        <v>33</v>
      </c>
      <c r="J66" s="49">
        <v>29</v>
      </c>
      <c r="K66" s="49">
        <v>24</v>
      </c>
      <c r="L66" s="49">
        <v>72</v>
      </c>
      <c r="M66" s="49">
        <v>72</v>
      </c>
      <c r="N66" s="49">
        <v>84</v>
      </c>
      <c r="O66" s="49">
        <v>88</v>
      </c>
      <c r="P66" s="49">
        <v>88</v>
      </c>
      <c r="Q66" s="75">
        <v>60</v>
      </c>
      <c r="R66" s="82">
        <v>88</v>
      </c>
      <c r="S66" s="76">
        <v>80</v>
      </c>
      <c r="T66" s="76">
        <v>108</v>
      </c>
      <c r="U66" s="79">
        <v>80</v>
      </c>
      <c r="V66" s="76">
        <v>110</v>
      </c>
      <c r="W66" s="76">
        <v>154</v>
      </c>
      <c r="X66" s="79">
        <v>147</v>
      </c>
      <c r="Y66" s="79">
        <v>161</v>
      </c>
      <c r="Z66" s="79">
        <v>140</v>
      </c>
      <c r="AA66" s="76">
        <v>147</v>
      </c>
      <c r="AB66" s="79">
        <v>140</v>
      </c>
      <c r="AC66" s="79">
        <v>140</v>
      </c>
      <c r="AD66" s="79">
        <v>154</v>
      </c>
      <c r="AE66" s="79">
        <v>140</v>
      </c>
      <c r="AF66" s="79">
        <v>120</v>
      </c>
      <c r="AG66" s="79">
        <v>72</v>
      </c>
      <c r="AH66" s="79">
        <v>68</v>
      </c>
      <c r="AI66" s="79">
        <v>64</v>
      </c>
      <c r="AJ66" s="79">
        <v>133</v>
      </c>
      <c r="AK66" s="79">
        <v>68</v>
      </c>
      <c r="AL66" s="53">
        <v>68</v>
      </c>
      <c r="AM66" s="52">
        <f>ROUNDDOWN(((Q66/31)*10),0)</f>
        <v>19</v>
      </c>
      <c r="AN66" s="53">
        <v>28</v>
      </c>
      <c r="AO66" s="46" t="s">
        <v>36</v>
      </c>
      <c r="AP66" s="52">
        <f>ROUND(((AR66/31)*21),0)</f>
        <v>54</v>
      </c>
      <c r="AQ66" s="53">
        <v>48</v>
      </c>
      <c r="AR66" s="52">
        <v>80</v>
      </c>
      <c r="AS66" s="19">
        <f t="shared" si="27"/>
        <v>76</v>
      </c>
      <c r="AT66" s="53">
        <v>102</v>
      </c>
      <c r="AU66" s="54">
        <v>168</v>
      </c>
      <c r="AV66" s="54">
        <v>114</v>
      </c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</row>
    <row r="67" spans="1:71" x14ac:dyDescent="0.2">
      <c r="A67" s="46" t="s">
        <v>37</v>
      </c>
      <c r="B67" s="74">
        <v>200</v>
      </c>
      <c r="C67" s="65">
        <v>6</v>
      </c>
      <c r="D67" s="75">
        <v>200</v>
      </c>
      <c r="E67" s="65">
        <v>81</v>
      </c>
      <c r="F67" s="65">
        <v>88</v>
      </c>
      <c r="G67" s="65">
        <v>93</v>
      </c>
      <c r="H67" s="65">
        <v>46</v>
      </c>
      <c r="I67" s="79">
        <v>78</v>
      </c>
      <c r="J67" s="49">
        <v>69</v>
      </c>
      <c r="K67" s="49">
        <v>38</v>
      </c>
      <c r="L67" s="49">
        <v>285</v>
      </c>
      <c r="M67" s="49">
        <v>280</v>
      </c>
      <c r="N67" s="49">
        <v>212</v>
      </c>
      <c r="O67" s="49">
        <v>312</v>
      </c>
      <c r="P67" s="49">
        <v>234</v>
      </c>
      <c r="Q67" s="75">
        <v>200</v>
      </c>
      <c r="R67" s="82">
        <v>278</v>
      </c>
      <c r="S67" s="76">
        <v>256</v>
      </c>
      <c r="T67" s="76">
        <v>298</v>
      </c>
      <c r="U67" s="79">
        <v>256</v>
      </c>
      <c r="V67" s="76">
        <v>276</v>
      </c>
      <c r="W67" s="76">
        <v>276</v>
      </c>
      <c r="X67" s="79">
        <v>278</v>
      </c>
      <c r="Y67" s="79">
        <v>278</v>
      </c>
      <c r="Z67" s="79">
        <v>276</v>
      </c>
      <c r="AA67" s="76">
        <v>278</v>
      </c>
      <c r="AB67" s="79">
        <v>256</v>
      </c>
      <c r="AC67" s="79">
        <v>254</v>
      </c>
      <c r="AD67" s="79">
        <v>278</v>
      </c>
      <c r="AE67" s="79">
        <v>256</v>
      </c>
      <c r="AF67" s="79">
        <v>256</v>
      </c>
      <c r="AG67" s="79">
        <v>200</v>
      </c>
      <c r="AH67" s="79">
        <v>213</v>
      </c>
      <c r="AI67" s="79">
        <v>200</v>
      </c>
      <c r="AJ67" s="79">
        <v>225</v>
      </c>
      <c r="AK67" s="79">
        <v>225</v>
      </c>
      <c r="AL67" s="53">
        <v>225</v>
      </c>
      <c r="AM67" s="52">
        <f t="shared" ref="AM67:AM80" si="28">ROUND(((Q67/31)*10),0)</f>
        <v>65</v>
      </c>
      <c r="AN67" s="53">
        <v>50</v>
      </c>
      <c r="AO67" s="46" t="s">
        <v>37</v>
      </c>
      <c r="AP67" s="52">
        <f>ROUND(((AR67/31)*21),0)</f>
        <v>102</v>
      </c>
      <c r="AQ67" s="53">
        <v>150</v>
      </c>
      <c r="AR67" s="52">
        <v>150</v>
      </c>
      <c r="AS67" s="19">
        <f t="shared" si="27"/>
        <v>200</v>
      </c>
      <c r="AT67" s="53">
        <v>165</v>
      </c>
      <c r="AU67" s="54">
        <v>200</v>
      </c>
      <c r="AV67" s="54">
        <v>200</v>
      </c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</row>
    <row r="68" spans="1:71" ht="15" hidden="1" x14ac:dyDescent="0.25">
      <c r="A68" s="46" t="s">
        <v>38</v>
      </c>
      <c r="B68" s="74">
        <v>600</v>
      </c>
      <c r="C68" s="65">
        <v>8</v>
      </c>
      <c r="D68" s="75">
        <v>600</v>
      </c>
      <c r="E68" s="65">
        <v>42</v>
      </c>
      <c r="F68" s="65">
        <v>153</v>
      </c>
      <c r="G68" s="65">
        <v>171</v>
      </c>
      <c r="H68" s="65">
        <v>112</v>
      </c>
      <c r="I68" s="79">
        <v>339</v>
      </c>
      <c r="J68" s="49">
        <v>142</v>
      </c>
      <c r="K68" s="49">
        <v>147</v>
      </c>
      <c r="L68" s="49">
        <v>920</v>
      </c>
      <c r="M68" s="49">
        <v>880</v>
      </c>
      <c r="N68" s="49">
        <v>840</v>
      </c>
      <c r="O68" s="49">
        <v>888</v>
      </c>
      <c r="P68" s="49">
        <v>880</v>
      </c>
      <c r="Q68" s="75">
        <v>600</v>
      </c>
      <c r="R68" s="82">
        <v>1100</v>
      </c>
      <c r="S68" s="76">
        <v>1000</v>
      </c>
      <c r="T68" s="76">
        <v>1150</v>
      </c>
      <c r="U68" s="79">
        <v>1000</v>
      </c>
      <c r="V68" s="76">
        <v>880</v>
      </c>
      <c r="W68" s="76">
        <v>1100</v>
      </c>
      <c r="X68" s="79">
        <v>1050</v>
      </c>
      <c r="Y68" s="79">
        <v>1150</v>
      </c>
      <c r="Z68" s="79">
        <v>1000</v>
      </c>
      <c r="AA68" s="76">
        <v>1050</v>
      </c>
      <c r="AB68" s="79">
        <v>1000</v>
      </c>
      <c r="AC68" s="79">
        <v>1000</v>
      </c>
      <c r="AD68" s="79">
        <v>660</v>
      </c>
      <c r="AE68" s="79">
        <v>600</v>
      </c>
      <c r="AF68" s="79">
        <v>600</v>
      </c>
      <c r="AG68" s="79">
        <v>660</v>
      </c>
      <c r="AH68" s="79">
        <v>660</v>
      </c>
      <c r="AI68" s="79">
        <v>600</v>
      </c>
      <c r="AJ68" s="79">
        <v>690</v>
      </c>
      <c r="AK68" s="79">
        <v>660</v>
      </c>
      <c r="AL68" s="53">
        <v>630</v>
      </c>
      <c r="AM68" s="52">
        <f t="shared" si="28"/>
        <v>194</v>
      </c>
      <c r="AN68" s="53">
        <v>240</v>
      </c>
      <c r="AO68" s="34"/>
      <c r="AP68" s="34"/>
      <c r="AQ68" s="33"/>
      <c r="AR68" s="34"/>
      <c r="AS68" s="19" t="str">
        <f t="shared" si="27"/>
        <v/>
      </c>
      <c r="AT68" s="86"/>
      <c r="AU68" s="35"/>
      <c r="AV68" s="35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</row>
    <row r="69" spans="1:71" x14ac:dyDescent="0.2">
      <c r="A69" s="46" t="s">
        <v>39</v>
      </c>
      <c r="B69" s="74">
        <v>40</v>
      </c>
      <c r="C69" s="49">
        <v>0</v>
      </c>
      <c r="D69" s="75">
        <v>40</v>
      </c>
      <c r="E69" s="49">
        <v>0</v>
      </c>
      <c r="F69" s="49">
        <v>0</v>
      </c>
      <c r="G69" s="49">
        <v>2</v>
      </c>
      <c r="H69" s="49">
        <v>4</v>
      </c>
      <c r="I69" s="79">
        <v>0</v>
      </c>
      <c r="J69" s="49">
        <v>3</v>
      </c>
      <c r="K69" s="49">
        <v>0</v>
      </c>
      <c r="L69" s="49">
        <v>138</v>
      </c>
      <c r="M69" s="49">
        <v>132</v>
      </c>
      <c r="N69" s="49">
        <v>120</v>
      </c>
      <c r="O69" s="49">
        <v>132</v>
      </c>
      <c r="P69" s="49">
        <v>132</v>
      </c>
      <c r="Q69" s="75">
        <v>40</v>
      </c>
      <c r="R69" s="82">
        <v>132</v>
      </c>
      <c r="S69" s="76">
        <v>120</v>
      </c>
      <c r="T69" s="76">
        <v>138</v>
      </c>
      <c r="U69" s="79">
        <v>120</v>
      </c>
      <c r="V69" s="76">
        <v>88</v>
      </c>
      <c r="W69" s="76">
        <v>132</v>
      </c>
      <c r="X69" s="79">
        <v>126</v>
      </c>
      <c r="Y69" s="79">
        <v>138</v>
      </c>
      <c r="Z69" s="79">
        <v>120</v>
      </c>
      <c r="AA69" s="76">
        <v>126</v>
      </c>
      <c r="AB69" s="79">
        <v>120</v>
      </c>
      <c r="AC69" s="79">
        <v>160</v>
      </c>
      <c r="AD69" s="79">
        <v>176</v>
      </c>
      <c r="AE69" s="79">
        <v>240</v>
      </c>
      <c r="AF69" s="79">
        <v>240</v>
      </c>
      <c r="AG69" s="79">
        <v>484</v>
      </c>
      <c r="AH69" s="79">
        <v>484</v>
      </c>
      <c r="AI69" s="79">
        <v>240</v>
      </c>
      <c r="AJ69" s="79">
        <v>276</v>
      </c>
      <c r="AK69" s="79">
        <v>264</v>
      </c>
      <c r="AL69" s="53">
        <v>252</v>
      </c>
      <c r="AM69" s="52">
        <f t="shared" si="28"/>
        <v>13</v>
      </c>
      <c r="AN69" s="53">
        <v>96</v>
      </c>
      <c r="AO69" s="46" t="s">
        <v>39</v>
      </c>
      <c r="AP69" s="52">
        <f>ROUND(((AR69/31)*21),0)</f>
        <v>14</v>
      </c>
      <c r="AQ69" s="53">
        <v>180</v>
      </c>
      <c r="AR69" s="52">
        <v>20</v>
      </c>
      <c r="AS69" s="19">
        <f t="shared" si="27"/>
        <v>276</v>
      </c>
      <c r="AT69" s="53">
        <v>190</v>
      </c>
      <c r="AU69" s="54">
        <v>84</v>
      </c>
      <c r="AV69" s="54">
        <v>87</v>
      </c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</row>
    <row r="70" spans="1:71" x14ac:dyDescent="0.2">
      <c r="A70" s="46" t="s">
        <v>40</v>
      </c>
      <c r="B70" s="74">
        <v>100</v>
      </c>
      <c r="C70" s="65">
        <v>1</v>
      </c>
      <c r="D70" s="75">
        <v>100</v>
      </c>
      <c r="E70" s="65">
        <v>36</v>
      </c>
      <c r="F70" s="65">
        <v>54</v>
      </c>
      <c r="G70" s="65">
        <v>71</v>
      </c>
      <c r="H70" s="65">
        <v>70</v>
      </c>
      <c r="I70" s="79">
        <v>69</v>
      </c>
      <c r="J70" s="49">
        <v>61</v>
      </c>
      <c r="K70" s="49">
        <v>33</v>
      </c>
      <c r="L70" s="49">
        <v>180</v>
      </c>
      <c r="M70" s="49">
        <v>180</v>
      </c>
      <c r="N70" s="49">
        <v>126</v>
      </c>
      <c r="O70" s="49">
        <v>154</v>
      </c>
      <c r="P70" s="49">
        <v>132</v>
      </c>
      <c r="Q70" s="75">
        <v>100</v>
      </c>
      <c r="R70" s="82">
        <v>154</v>
      </c>
      <c r="S70" s="76">
        <v>140</v>
      </c>
      <c r="T70" s="76">
        <v>161</v>
      </c>
      <c r="U70" s="79">
        <v>200</v>
      </c>
      <c r="V70" s="76">
        <v>258</v>
      </c>
      <c r="W70" s="76">
        <v>418</v>
      </c>
      <c r="X70" s="79">
        <v>399</v>
      </c>
      <c r="Y70" s="79">
        <v>276</v>
      </c>
      <c r="Z70" s="79">
        <v>240</v>
      </c>
      <c r="AA70" s="76">
        <v>252</v>
      </c>
      <c r="AB70" s="79">
        <v>240</v>
      </c>
      <c r="AC70" s="79">
        <v>240</v>
      </c>
      <c r="AD70" s="79">
        <v>264</v>
      </c>
      <c r="AE70" s="79">
        <v>240</v>
      </c>
      <c r="AF70" s="79">
        <v>240</v>
      </c>
      <c r="AG70" s="79">
        <v>108</v>
      </c>
      <c r="AH70" s="79">
        <v>119</v>
      </c>
      <c r="AI70" s="79">
        <v>226</v>
      </c>
      <c r="AJ70" s="79">
        <v>233</v>
      </c>
      <c r="AK70" s="79">
        <v>192</v>
      </c>
      <c r="AL70" s="53">
        <v>136</v>
      </c>
      <c r="AM70" s="52">
        <f t="shared" si="28"/>
        <v>32</v>
      </c>
      <c r="AN70" s="53">
        <v>56</v>
      </c>
      <c r="AO70" s="46" t="s">
        <v>40</v>
      </c>
      <c r="AP70" s="52">
        <f>ROUND(((AR70/31)*21),0)</f>
        <v>68</v>
      </c>
      <c r="AQ70" s="53">
        <v>96</v>
      </c>
      <c r="AR70" s="52">
        <v>100</v>
      </c>
      <c r="AS70" s="19">
        <f t="shared" si="27"/>
        <v>152</v>
      </c>
      <c r="AT70" s="53">
        <v>153</v>
      </c>
      <c r="AU70" s="54">
        <v>210</v>
      </c>
      <c r="AV70" s="54">
        <v>171</v>
      </c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</row>
    <row r="71" spans="1:71" x14ac:dyDescent="0.2">
      <c r="A71" s="46" t="s">
        <v>41</v>
      </c>
      <c r="B71" s="74">
        <v>100</v>
      </c>
      <c r="C71" s="65">
        <v>0</v>
      </c>
      <c r="D71" s="75">
        <v>100</v>
      </c>
      <c r="E71" s="65">
        <v>0</v>
      </c>
      <c r="F71" s="65">
        <v>0</v>
      </c>
      <c r="G71" s="65">
        <v>0</v>
      </c>
      <c r="H71" s="65">
        <v>0</v>
      </c>
      <c r="I71" s="7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75">
        <v>100</v>
      </c>
      <c r="R71" s="82">
        <v>0</v>
      </c>
      <c r="S71" s="76">
        <v>0</v>
      </c>
      <c r="T71" s="76">
        <v>0</v>
      </c>
      <c r="U71" s="79">
        <v>0</v>
      </c>
      <c r="V71" s="76">
        <v>0</v>
      </c>
      <c r="W71" s="76">
        <v>0</v>
      </c>
      <c r="X71" s="79">
        <v>0</v>
      </c>
      <c r="Y71" s="79">
        <v>0</v>
      </c>
      <c r="Z71" s="79">
        <v>0</v>
      </c>
      <c r="AA71" s="76">
        <v>0</v>
      </c>
      <c r="AB71" s="79">
        <v>10</v>
      </c>
      <c r="AC71" s="79">
        <v>115</v>
      </c>
      <c r="AD71" s="79">
        <v>110</v>
      </c>
      <c r="AE71" s="79">
        <v>100</v>
      </c>
      <c r="AF71" s="79">
        <v>100</v>
      </c>
      <c r="AG71" s="79">
        <v>100</v>
      </c>
      <c r="AH71" s="79">
        <v>100</v>
      </c>
      <c r="AI71" s="79">
        <v>104</v>
      </c>
      <c r="AJ71" s="79">
        <v>116</v>
      </c>
      <c r="AK71" s="79">
        <v>118</v>
      </c>
      <c r="AL71" s="53">
        <v>100</v>
      </c>
      <c r="AM71" s="52">
        <f t="shared" si="28"/>
        <v>32</v>
      </c>
      <c r="AN71" s="53">
        <v>50</v>
      </c>
      <c r="AO71" s="46" t="s">
        <v>41</v>
      </c>
      <c r="AP71" s="52">
        <f>ROUND(((AR71/31)*21),0)</f>
        <v>7</v>
      </c>
      <c r="AQ71" s="53">
        <v>75</v>
      </c>
      <c r="AR71" s="52">
        <v>10</v>
      </c>
      <c r="AS71" s="19">
        <f t="shared" si="27"/>
        <v>125</v>
      </c>
      <c r="AT71" s="53">
        <v>16</v>
      </c>
      <c r="AU71" s="54">
        <v>18</v>
      </c>
      <c r="AV71" s="54">
        <v>18</v>
      </c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</row>
    <row r="72" spans="1:71" ht="15" hidden="1" x14ac:dyDescent="0.25">
      <c r="A72" s="46" t="s">
        <v>42</v>
      </c>
      <c r="B72" s="74">
        <v>100</v>
      </c>
      <c r="C72" s="49">
        <v>0</v>
      </c>
      <c r="D72" s="75">
        <v>100</v>
      </c>
      <c r="E72" s="49">
        <v>0</v>
      </c>
      <c r="F72" s="49">
        <v>0</v>
      </c>
      <c r="G72" s="49">
        <v>0</v>
      </c>
      <c r="H72" s="49">
        <v>0</v>
      </c>
      <c r="I72" s="7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75">
        <v>100</v>
      </c>
      <c r="R72" s="82">
        <v>0</v>
      </c>
      <c r="S72" s="76">
        <v>0</v>
      </c>
      <c r="T72" s="76">
        <v>0</v>
      </c>
      <c r="U72" s="79">
        <v>0</v>
      </c>
      <c r="V72" s="76">
        <v>0</v>
      </c>
      <c r="W72" s="76">
        <v>0</v>
      </c>
      <c r="X72" s="79">
        <v>0</v>
      </c>
      <c r="Y72" s="79">
        <v>0</v>
      </c>
      <c r="Z72" s="79">
        <v>0</v>
      </c>
      <c r="AA72" s="76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53">
        <v>0</v>
      </c>
      <c r="AM72" s="52">
        <f t="shared" si="28"/>
        <v>32</v>
      </c>
      <c r="AN72" s="53">
        <v>0</v>
      </c>
      <c r="AO72" s="34"/>
      <c r="AP72" s="34"/>
      <c r="AQ72" s="33"/>
      <c r="AR72" s="34"/>
      <c r="AS72" s="19" t="str">
        <f t="shared" si="27"/>
        <v/>
      </c>
      <c r="AT72" s="86"/>
      <c r="AU72" s="35"/>
      <c r="AV72" s="35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</row>
    <row r="73" spans="1:71" x14ac:dyDescent="0.2">
      <c r="A73" s="46" t="s">
        <v>43</v>
      </c>
      <c r="B73" s="74">
        <v>20</v>
      </c>
      <c r="C73" s="65">
        <v>0</v>
      </c>
      <c r="D73" s="75">
        <v>20</v>
      </c>
      <c r="E73" s="65">
        <v>3</v>
      </c>
      <c r="F73" s="65">
        <v>7</v>
      </c>
      <c r="G73" s="65">
        <v>17</v>
      </c>
      <c r="H73" s="65">
        <v>5</v>
      </c>
      <c r="I73" s="79">
        <v>6</v>
      </c>
      <c r="J73" s="49">
        <v>19</v>
      </c>
      <c r="K73" s="49">
        <v>22</v>
      </c>
      <c r="L73" s="49">
        <v>54</v>
      </c>
      <c r="M73" s="49">
        <v>52</v>
      </c>
      <c r="N73" s="49">
        <v>52</v>
      </c>
      <c r="O73" s="49">
        <v>52</v>
      </c>
      <c r="P73" s="49">
        <v>54</v>
      </c>
      <c r="Q73" s="75">
        <v>20</v>
      </c>
      <c r="R73" s="82">
        <v>52</v>
      </c>
      <c r="S73" s="76">
        <v>48</v>
      </c>
      <c r="T73" s="76">
        <v>54</v>
      </c>
      <c r="U73" s="79">
        <v>50</v>
      </c>
      <c r="V73" s="76">
        <v>27</v>
      </c>
      <c r="W73" s="76">
        <v>52</v>
      </c>
      <c r="X73" s="79">
        <v>52</v>
      </c>
      <c r="Y73" s="79">
        <v>27</v>
      </c>
      <c r="Z73" s="79">
        <v>25</v>
      </c>
      <c r="AA73" s="76">
        <v>25</v>
      </c>
      <c r="AB73" s="79">
        <v>48</v>
      </c>
      <c r="AC73" s="79">
        <v>50</v>
      </c>
      <c r="AD73" s="79">
        <v>52</v>
      </c>
      <c r="AE73" s="79">
        <v>48</v>
      </c>
      <c r="AF73" s="79">
        <v>50</v>
      </c>
      <c r="AG73" s="79">
        <v>44</v>
      </c>
      <c r="AH73" s="79">
        <v>20</v>
      </c>
      <c r="AI73" s="79">
        <v>40</v>
      </c>
      <c r="AJ73" s="79">
        <v>20</v>
      </c>
      <c r="AK73" s="79">
        <v>20</v>
      </c>
      <c r="AL73" s="53">
        <v>20</v>
      </c>
      <c r="AM73" s="52">
        <f t="shared" si="28"/>
        <v>6</v>
      </c>
      <c r="AN73" s="53">
        <v>4</v>
      </c>
      <c r="AO73" s="46" t="s">
        <v>43</v>
      </c>
      <c r="AP73" s="52">
        <f t="shared" ref="AP73:AP80" si="29">ROUND(((AR73/31)*21),0)</f>
        <v>14</v>
      </c>
      <c r="AQ73" s="53">
        <v>16</v>
      </c>
      <c r="AR73" s="52">
        <v>20</v>
      </c>
      <c r="AS73" s="19">
        <f t="shared" si="27"/>
        <v>20</v>
      </c>
      <c r="AT73" s="53">
        <v>38</v>
      </c>
      <c r="AU73" s="54">
        <v>50</v>
      </c>
      <c r="AV73" s="54">
        <v>52</v>
      </c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</row>
    <row r="74" spans="1:71" s="85" customFormat="1" x14ac:dyDescent="0.2">
      <c r="A74" s="46" t="s">
        <v>44</v>
      </c>
      <c r="B74" s="74">
        <v>20</v>
      </c>
      <c r="C74" s="65">
        <v>0</v>
      </c>
      <c r="D74" s="75">
        <v>20</v>
      </c>
      <c r="E74" s="65">
        <v>3</v>
      </c>
      <c r="F74" s="65">
        <v>6</v>
      </c>
      <c r="G74" s="65">
        <v>10</v>
      </c>
      <c r="H74" s="65">
        <v>12</v>
      </c>
      <c r="I74" s="79">
        <v>13</v>
      </c>
      <c r="J74" s="49">
        <v>18</v>
      </c>
      <c r="K74" s="49">
        <v>5</v>
      </c>
      <c r="L74" s="49">
        <v>54</v>
      </c>
      <c r="M74" s="49">
        <v>52</v>
      </c>
      <c r="N74" s="49">
        <v>52</v>
      </c>
      <c r="O74" s="49">
        <v>52</v>
      </c>
      <c r="P74" s="49">
        <v>54</v>
      </c>
      <c r="Q74" s="75">
        <v>20</v>
      </c>
      <c r="R74" s="82">
        <v>52</v>
      </c>
      <c r="S74" s="76">
        <v>48</v>
      </c>
      <c r="T74" s="76">
        <v>54</v>
      </c>
      <c r="U74" s="79">
        <v>50</v>
      </c>
      <c r="V74" s="76">
        <v>27</v>
      </c>
      <c r="W74" s="76">
        <v>52</v>
      </c>
      <c r="X74" s="79">
        <v>52</v>
      </c>
      <c r="Y74" s="79">
        <v>27</v>
      </c>
      <c r="Z74" s="79">
        <v>25</v>
      </c>
      <c r="AA74" s="76">
        <v>25</v>
      </c>
      <c r="AB74" s="79">
        <v>48</v>
      </c>
      <c r="AC74" s="79">
        <v>50</v>
      </c>
      <c r="AD74" s="79">
        <v>52</v>
      </c>
      <c r="AE74" s="79">
        <v>48</v>
      </c>
      <c r="AF74" s="79">
        <v>50</v>
      </c>
      <c r="AG74" s="79">
        <v>44</v>
      </c>
      <c r="AH74" s="79">
        <v>20</v>
      </c>
      <c r="AI74" s="79">
        <v>40</v>
      </c>
      <c r="AJ74" s="79">
        <v>20</v>
      </c>
      <c r="AK74" s="79">
        <v>20</v>
      </c>
      <c r="AL74" s="53">
        <v>20</v>
      </c>
      <c r="AM74" s="52">
        <f t="shared" si="28"/>
        <v>6</v>
      </c>
      <c r="AN74" s="53">
        <v>10</v>
      </c>
      <c r="AO74" s="46" t="s">
        <v>44</v>
      </c>
      <c r="AP74" s="52">
        <f t="shared" si="29"/>
        <v>14</v>
      </c>
      <c r="AQ74" s="53">
        <v>25</v>
      </c>
      <c r="AR74" s="52">
        <v>20</v>
      </c>
      <c r="AS74" s="19">
        <f t="shared" si="27"/>
        <v>35</v>
      </c>
      <c r="AT74" s="53">
        <v>38</v>
      </c>
      <c r="AU74" s="54">
        <v>50</v>
      </c>
      <c r="AV74" s="54">
        <v>52</v>
      </c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</row>
    <row r="75" spans="1:71" x14ac:dyDescent="0.2">
      <c r="A75" s="46" t="s">
        <v>45</v>
      </c>
      <c r="B75" s="74">
        <v>660</v>
      </c>
      <c r="C75" s="49">
        <v>0</v>
      </c>
      <c r="D75" s="75">
        <v>660</v>
      </c>
      <c r="E75" s="49">
        <v>0</v>
      </c>
      <c r="F75" s="49">
        <v>0</v>
      </c>
      <c r="G75" s="49">
        <v>0</v>
      </c>
      <c r="H75" s="49">
        <v>0</v>
      </c>
      <c r="I75" s="7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75">
        <v>660</v>
      </c>
      <c r="R75" s="82">
        <v>0</v>
      </c>
      <c r="S75" s="76">
        <v>0</v>
      </c>
      <c r="T75" s="76">
        <v>0</v>
      </c>
      <c r="U75" s="79">
        <v>0</v>
      </c>
      <c r="V75" s="76">
        <v>660</v>
      </c>
      <c r="W75" s="76">
        <v>880</v>
      </c>
      <c r="X75" s="79">
        <v>840</v>
      </c>
      <c r="Y75" s="79">
        <v>920</v>
      </c>
      <c r="Z75" s="79">
        <v>800</v>
      </c>
      <c r="AA75" s="76">
        <v>840</v>
      </c>
      <c r="AB75" s="79">
        <v>800</v>
      </c>
      <c r="AC75" s="79">
        <v>800</v>
      </c>
      <c r="AD75" s="79">
        <v>880</v>
      </c>
      <c r="AE75" s="79">
        <v>800</v>
      </c>
      <c r="AF75" s="79">
        <v>800</v>
      </c>
      <c r="AG75" s="79">
        <v>880</v>
      </c>
      <c r="AH75" s="79">
        <v>726</v>
      </c>
      <c r="AI75" s="79">
        <v>700</v>
      </c>
      <c r="AJ75" s="79">
        <v>805</v>
      </c>
      <c r="AK75" s="79">
        <v>770</v>
      </c>
      <c r="AL75" s="53">
        <v>735</v>
      </c>
      <c r="AM75" s="52">
        <f t="shared" si="28"/>
        <v>213</v>
      </c>
      <c r="AN75" s="53">
        <v>280</v>
      </c>
      <c r="AO75" s="46" t="s">
        <v>45</v>
      </c>
      <c r="AP75" s="52">
        <f t="shared" si="29"/>
        <v>34</v>
      </c>
      <c r="AQ75" s="53">
        <v>525</v>
      </c>
      <c r="AR75" s="52">
        <v>50</v>
      </c>
      <c r="AS75" s="19">
        <f t="shared" si="27"/>
        <v>805</v>
      </c>
      <c r="AT75" s="53">
        <v>60</v>
      </c>
      <c r="AU75" s="54">
        <v>150</v>
      </c>
      <c r="AV75" s="54">
        <v>120</v>
      </c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</row>
    <row r="76" spans="1:71" x14ac:dyDescent="0.2">
      <c r="A76" s="46" t="s">
        <v>46</v>
      </c>
      <c r="B76" s="74">
        <v>2400</v>
      </c>
      <c r="C76" s="65">
        <v>92</v>
      </c>
      <c r="D76" s="75">
        <v>2400</v>
      </c>
      <c r="E76" s="65">
        <v>123</v>
      </c>
      <c r="F76" s="65">
        <v>255</v>
      </c>
      <c r="G76" s="65">
        <v>345</v>
      </c>
      <c r="H76" s="65">
        <v>343</v>
      </c>
      <c r="I76" s="79">
        <v>752</v>
      </c>
      <c r="J76" s="49">
        <v>542</v>
      </c>
      <c r="K76" s="49">
        <v>465</v>
      </c>
      <c r="L76" s="49">
        <v>2990</v>
      </c>
      <c r="M76" s="49">
        <v>2860</v>
      </c>
      <c r="N76" s="49">
        <v>2730</v>
      </c>
      <c r="O76" s="49">
        <v>2860</v>
      </c>
      <c r="P76" s="49">
        <v>2860</v>
      </c>
      <c r="Q76" s="75">
        <v>2400</v>
      </c>
      <c r="R76" s="82">
        <v>2860</v>
      </c>
      <c r="S76" s="76">
        <v>2600</v>
      </c>
      <c r="T76" s="76">
        <v>2990</v>
      </c>
      <c r="U76" s="79">
        <v>2600</v>
      </c>
      <c r="V76" s="76">
        <v>2640</v>
      </c>
      <c r="W76" s="76">
        <v>2860</v>
      </c>
      <c r="X76" s="79">
        <v>2730</v>
      </c>
      <c r="Y76" s="79">
        <v>2990</v>
      </c>
      <c r="Z76" s="79">
        <v>2600</v>
      </c>
      <c r="AA76" s="76">
        <v>2730</v>
      </c>
      <c r="AB76" s="79">
        <v>2600</v>
      </c>
      <c r="AC76" s="79">
        <v>2600</v>
      </c>
      <c r="AD76" s="79">
        <v>2860</v>
      </c>
      <c r="AE76" s="79">
        <v>2600</v>
      </c>
      <c r="AF76" s="79">
        <v>2600</v>
      </c>
      <c r="AG76" s="79">
        <v>2860</v>
      </c>
      <c r="AH76" s="79">
        <v>2860</v>
      </c>
      <c r="AI76" s="79">
        <v>2900</v>
      </c>
      <c r="AJ76" s="79">
        <v>3335</v>
      </c>
      <c r="AK76" s="79">
        <v>3190</v>
      </c>
      <c r="AL76" s="53">
        <v>3045</v>
      </c>
      <c r="AM76" s="52">
        <f t="shared" si="28"/>
        <v>774</v>
      </c>
      <c r="AN76" s="53">
        <v>1160</v>
      </c>
      <c r="AO76" s="46" t="s">
        <v>46</v>
      </c>
      <c r="AP76" s="52">
        <f t="shared" si="29"/>
        <v>7</v>
      </c>
      <c r="AQ76" s="53">
        <v>2175</v>
      </c>
      <c r="AR76" s="52">
        <v>10</v>
      </c>
      <c r="AS76" s="19">
        <f t="shared" si="27"/>
        <v>3335</v>
      </c>
      <c r="AT76" s="53">
        <v>95</v>
      </c>
      <c r="AU76" s="54">
        <v>25</v>
      </c>
      <c r="AV76" s="54">
        <v>45</v>
      </c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</row>
    <row r="77" spans="1:71" s="87" customFormat="1" x14ac:dyDescent="0.2">
      <c r="A77" s="46" t="s">
        <v>47</v>
      </c>
      <c r="B77" s="74">
        <v>600</v>
      </c>
      <c r="C77" s="65">
        <v>0</v>
      </c>
      <c r="D77" s="75">
        <v>600</v>
      </c>
      <c r="E77" s="65">
        <v>0</v>
      </c>
      <c r="F77" s="65">
        <v>5</v>
      </c>
      <c r="G77" s="65">
        <v>2</v>
      </c>
      <c r="H77" s="65">
        <v>1</v>
      </c>
      <c r="I77" s="79">
        <v>6</v>
      </c>
      <c r="J77" s="49">
        <v>45</v>
      </c>
      <c r="K77" s="49">
        <v>4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75">
        <v>600</v>
      </c>
      <c r="R77" s="82">
        <v>0</v>
      </c>
      <c r="S77" s="76">
        <v>0</v>
      </c>
      <c r="T77" s="76">
        <v>575</v>
      </c>
      <c r="U77" s="79">
        <v>700</v>
      </c>
      <c r="V77" s="76">
        <v>660</v>
      </c>
      <c r="W77" s="76">
        <v>880</v>
      </c>
      <c r="X77" s="79">
        <v>840</v>
      </c>
      <c r="Y77" s="79">
        <v>980</v>
      </c>
      <c r="Z77" s="79">
        <v>860</v>
      </c>
      <c r="AA77" s="76">
        <v>900</v>
      </c>
      <c r="AB77" s="79">
        <v>860</v>
      </c>
      <c r="AC77" s="79">
        <v>660</v>
      </c>
      <c r="AD77" s="79">
        <v>726</v>
      </c>
      <c r="AE77" s="79">
        <v>660</v>
      </c>
      <c r="AF77" s="79">
        <v>660</v>
      </c>
      <c r="AG77" s="79">
        <v>726</v>
      </c>
      <c r="AH77" s="79">
        <v>726</v>
      </c>
      <c r="AI77" s="79">
        <v>660</v>
      </c>
      <c r="AJ77" s="79">
        <v>794</v>
      </c>
      <c r="AK77" s="79">
        <v>726</v>
      </c>
      <c r="AL77" s="53">
        <v>693</v>
      </c>
      <c r="AM77" s="52">
        <f t="shared" si="28"/>
        <v>194</v>
      </c>
      <c r="AN77" s="53">
        <v>264</v>
      </c>
      <c r="AO77" s="46" t="s">
        <v>47</v>
      </c>
      <c r="AP77" s="52">
        <f t="shared" si="29"/>
        <v>339</v>
      </c>
      <c r="AQ77" s="53">
        <v>495</v>
      </c>
      <c r="AR77" s="52">
        <v>500</v>
      </c>
      <c r="AS77" s="19">
        <f t="shared" si="27"/>
        <v>759</v>
      </c>
      <c r="AT77" s="53">
        <v>570</v>
      </c>
      <c r="AU77" s="54">
        <v>750</v>
      </c>
      <c r="AV77" s="54">
        <v>704</v>
      </c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</row>
    <row r="78" spans="1:71" s="87" customFormat="1" x14ac:dyDescent="0.2">
      <c r="A78" s="46" t="s">
        <v>48</v>
      </c>
      <c r="B78" s="74">
        <v>700</v>
      </c>
      <c r="C78" s="49">
        <v>46</v>
      </c>
      <c r="D78" s="75">
        <v>700</v>
      </c>
      <c r="E78" s="49">
        <v>103</v>
      </c>
      <c r="F78" s="49">
        <v>153</v>
      </c>
      <c r="G78" s="49">
        <v>292</v>
      </c>
      <c r="H78" s="49">
        <v>255</v>
      </c>
      <c r="I78" s="79">
        <v>211</v>
      </c>
      <c r="J78" s="49">
        <v>247</v>
      </c>
      <c r="K78" s="49">
        <v>230</v>
      </c>
      <c r="L78" s="49">
        <v>1150</v>
      </c>
      <c r="M78" s="49">
        <v>1100</v>
      </c>
      <c r="N78" s="49">
        <v>1050</v>
      </c>
      <c r="O78" s="49">
        <v>1100</v>
      </c>
      <c r="P78" s="49">
        <v>1100</v>
      </c>
      <c r="Q78" s="75">
        <v>700</v>
      </c>
      <c r="R78" s="82">
        <v>990</v>
      </c>
      <c r="S78" s="76">
        <v>900</v>
      </c>
      <c r="T78" s="76">
        <v>1035</v>
      </c>
      <c r="U78" s="79">
        <v>900</v>
      </c>
      <c r="V78" s="76">
        <v>902</v>
      </c>
      <c r="W78" s="76">
        <v>1034</v>
      </c>
      <c r="X78" s="79">
        <v>987</v>
      </c>
      <c r="Y78" s="79">
        <v>1181</v>
      </c>
      <c r="Z78" s="79">
        <v>1640</v>
      </c>
      <c r="AA78" s="76">
        <v>1717</v>
      </c>
      <c r="AB78" s="79">
        <v>1640</v>
      </c>
      <c r="AC78" s="79">
        <v>1821</v>
      </c>
      <c r="AD78" s="79">
        <v>1794</v>
      </c>
      <c r="AE78" s="79">
        <v>1640</v>
      </c>
      <c r="AF78" s="79">
        <v>1820</v>
      </c>
      <c r="AG78" s="79">
        <v>946</v>
      </c>
      <c r="AH78" s="79">
        <v>858</v>
      </c>
      <c r="AI78" s="79">
        <v>760</v>
      </c>
      <c r="AJ78" s="79">
        <v>874</v>
      </c>
      <c r="AK78" s="79">
        <v>1144</v>
      </c>
      <c r="AL78" s="53">
        <v>1092</v>
      </c>
      <c r="AM78" s="52">
        <f t="shared" si="28"/>
        <v>226</v>
      </c>
      <c r="AN78" s="53">
        <v>456</v>
      </c>
      <c r="AO78" s="46" t="s">
        <v>48</v>
      </c>
      <c r="AP78" s="52">
        <f t="shared" si="29"/>
        <v>237</v>
      </c>
      <c r="AQ78" s="53">
        <v>855</v>
      </c>
      <c r="AR78" s="52">
        <v>350</v>
      </c>
      <c r="AS78" s="19">
        <f t="shared" si="27"/>
        <v>1311</v>
      </c>
      <c r="AT78" s="53">
        <v>475</v>
      </c>
      <c r="AU78" s="54">
        <v>630</v>
      </c>
      <c r="AV78" s="54">
        <v>770</v>
      </c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</row>
    <row r="79" spans="1:71" s="87" customFormat="1" x14ac:dyDescent="0.2">
      <c r="A79" s="46" t="s">
        <v>49</v>
      </c>
      <c r="B79" s="74">
        <v>200</v>
      </c>
      <c r="C79" s="65">
        <v>18</v>
      </c>
      <c r="D79" s="75">
        <v>200</v>
      </c>
      <c r="E79" s="65">
        <v>60</v>
      </c>
      <c r="F79" s="65">
        <v>119</v>
      </c>
      <c r="G79" s="65">
        <v>158</v>
      </c>
      <c r="H79" s="65">
        <v>126</v>
      </c>
      <c r="I79" s="79">
        <v>129</v>
      </c>
      <c r="J79" s="49">
        <v>112</v>
      </c>
      <c r="K79" s="49">
        <v>124</v>
      </c>
      <c r="L79" s="49">
        <v>345</v>
      </c>
      <c r="M79" s="49">
        <v>330</v>
      </c>
      <c r="N79" s="49">
        <v>315</v>
      </c>
      <c r="O79" s="49">
        <v>352</v>
      </c>
      <c r="P79" s="49">
        <v>352</v>
      </c>
      <c r="Q79" s="75">
        <v>200</v>
      </c>
      <c r="R79" s="82">
        <v>440</v>
      </c>
      <c r="S79" s="76">
        <v>400</v>
      </c>
      <c r="T79" s="76">
        <v>460</v>
      </c>
      <c r="U79" s="79">
        <v>400</v>
      </c>
      <c r="V79" s="76">
        <v>440</v>
      </c>
      <c r="W79" s="76">
        <v>440</v>
      </c>
      <c r="X79" s="79">
        <v>420</v>
      </c>
      <c r="Y79" s="79">
        <v>460</v>
      </c>
      <c r="Z79" s="79">
        <v>400</v>
      </c>
      <c r="AA79" s="76">
        <v>420</v>
      </c>
      <c r="AB79" s="79">
        <v>400</v>
      </c>
      <c r="AC79" s="79">
        <v>400</v>
      </c>
      <c r="AD79" s="79">
        <v>440</v>
      </c>
      <c r="AE79" s="79">
        <v>400</v>
      </c>
      <c r="AF79" s="79">
        <v>400</v>
      </c>
      <c r="AG79" s="79">
        <v>330</v>
      </c>
      <c r="AH79" s="79">
        <v>330</v>
      </c>
      <c r="AI79" s="79">
        <v>220</v>
      </c>
      <c r="AJ79" s="79">
        <v>253</v>
      </c>
      <c r="AK79" s="79">
        <v>242</v>
      </c>
      <c r="AL79" s="53">
        <v>210</v>
      </c>
      <c r="AM79" s="52">
        <f t="shared" si="28"/>
        <v>65</v>
      </c>
      <c r="AN79" s="53">
        <v>80</v>
      </c>
      <c r="AO79" s="46" t="s">
        <v>49</v>
      </c>
      <c r="AP79" s="52">
        <f t="shared" si="29"/>
        <v>135</v>
      </c>
      <c r="AQ79" s="53">
        <v>150</v>
      </c>
      <c r="AR79" s="52">
        <v>200</v>
      </c>
      <c r="AS79" s="19">
        <f t="shared" si="27"/>
        <v>230</v>
      </c>
      <c r="AT79" s="53">
        <v>285</v>
      </c>
      <c r="AU79" s="54">
        <v>420</v>
      </c>
      <c r="AV79" s="54">
        <v>440</v>
      </c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</row>
    <row r="80" spans="1:71" s="87" customFormat="1" x14ac:dyDescent="0.2">
      <c r="A80" s="46" t="s">
        <v>53</v>
      </c>
      <c r="B80" s="74">
        <v>200</v>
      </c>
      <c r="C80" s="65">
        <v>14</v>
      </c>
      <c r="D80" s="75">
        <v>200</v>
      </c>
      <c r="E80" s="65">
        <v>6</v>
      </c>
      <c r="F80" s="65">
        <v>76</v>
      </c>
      <c r="G80" s="65">
        <v>287</v>
      </c>
      <c r="H80" s="65">
        <v>96</v>
      </c>
      <c r="I80" s="79">
        <v>201</v>
      </c>
      <c r="J80" s="49">
        <v>228</v>
      </c>
      <c r="K80" s="49">
        <v>218</v>
      </c>
      <c r="L80" s="49">
        <v>200</v>
      </c>
      <c r="M80" s="49">
        <v>200</v>
      </c>
      <c r="N80" s="49">
        <v>200</v>
      </c>
      <c r="O80" s="49">
        <v>240</v>
      </c>
      <c r="P80" s="49">
        <v>240</v>
      </c>
      <c r="Q80" s="75">
        <v>200</v>
      </c>
      <c r="R80" s="82">
        <v>240</v>
      </c>
      <c r="S80" s="76">
        <v>240</v>
      </c>
      <c r="T80" s="76">
        <v>240</v>
      </c>
      <c r="U80" s="79">
        <v>240</v>
      </c>
      <c r="V80" s="76">
        <v>240</v>
      </c>
      <c r="W80" s="76">
        <v>240</v>
      </c>
      <c r="X80" s="79">
        <v>240</v>
      </c>
      <c r="Y80" s="79">
        <v>200</v>
      </c>
      <c r="Z80" s="79">
        <v>200</v>
      </c>
      <c r="AA80" s="76">
        <v>200</v>
      </c>
      <c r="AB80" s="79">
        <v>200</v>
      </c>
      <c r="AC80" s="79">
        <v>200</v>
      </c>
      <c r="AD80" s="79">
        <v>200</v>
      </c>
      <c r="AE80" s="79">
        <v>200</v>
      </c>
      <c r="AF80" s="79">
        <v>200</v>
      </c>
      <c r="AG80" s="79">
        <v>200</v>
      </c>
      <c r="AH80" s="79">
        <v>200</v>
      </c>
      <c r="AI80" s="79">
        <v>200</v>
      </c>
      <c r="AJ80" s="79">
        <v>200</v>
      </c>
      <c r="AK80" s="79">
        <v>200</v>
      </c>
      <c r="AL80" s="53">
        <v>200</v>
      </c>
      <c r="AM80" s="52">
        <f t="shared" si="28"/>
        <v>65</v>
      </c>
      <c r="AN80" s="53">
        <v>100</v>
      </c>
      <c r="AO80" s="46" t="s">
        <v>53</v>
      </c>
      <c r="AP80" s="52">
        <f t="shared" si="29"/>
        <v>102</v>
      </c>
      <c r="AQ80" s="53">
        <v>100</v>
      </c>
      <c r="AR80" s="52">
        <v>150</v>
      </c>
      <c r="AS80" s="19">
        <f t="shared" si="27"/>
        <v>200</v>
      </c>
      <c r="AT80" s="53">
        <v>160</v>
      </c>
      <c r="AU80" s="54">
        <v>160</v>
      </c>
      <c r="AV80" s="54">
        <v>160</v>
      </c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</row>
    <row r="81" spans="1:71" s="87" customFormat="1" x14ac:dyDescent="0.25">
      <c r="A81" s="55" t="s">
        <v>51</v>
      </c>
      <c r="B81" s="88">
        <f t="shared" ref="B81:R81" si="30">SUM(B62:B80)</f>
        <v>6352</v>
      </c>
      <c r="C81" s="88">
        <f t="shared" si="30"/>
        <v>195</v>
      </c>
      <c r="D81" s="88">
        <f t="shared" si="30"/>
        <v>6352</v>
      </c>
      <c r="E81" s="88">
        <f t="shared" si="30"/>
        <v>558</v>
      </c>
      <c r="F81" s="88">
        <f t="shared" si="30"/>
        <v>2445</v>
      </c>
      <c r="G81" s="88">
        <f t="shared" si="30"/>
        <v>3163</v>
      </c>
      <c r="H81" s="88">
        <f t="shared" si="30"/>
        <v>2690</v>
      </c>
      <c r="I81" s="88">
        <f t="shared" si="30"/>
        <v>5295</v>
      </c>
      <c r="J81" s="88">
        <f t="shared" si="30"/>
        <v>3571</v>
      </c>
      <c r="K81" s="88">
        <f t="shared" si="30"/>
        <v>3252</v>
      </c>
      <c r="L81" s="88">
        <f t="shared" si="30"/>
        <v>7030</v>
      </c>
      <c r="M81" s="88">
        <f t="shared" si="30"/>
        <v>6792</v>
      </c>
      <c r="N81" s="88">
        <f t="shared" si="30"/>
        <v>6436</v>
      </c>
      <c r="O81" s="88">
        <f t="shared" si="30"/>
        <v>6900</v>
      </c>
      <c r="P81" s="88">
        <f t="shared" si="30"/>
        <v>6796</v>
      </c>
      <c r="Q81" s="88">
        <f>SUM(Q62:Q80)</f>
        <v>6352</v>
      </c>
      <c r="R81" s="88">
        <f t="shared" si="30"/>
        <v>7196</v>
      </c>
      <c r="S81" s="88">
        <f t="shared" ref="S81:BS81" si="31">SUM(S62:S80)</f>
        <v>6552</v>
      </c>
      <c r="T81" s="88">
        <f t="shared" si="31"/>
        <v>7958</v>
      </c>
      <c r="U81" s="88">
        <f t="shared" si="31"/>
        <v>7216</v>
      </c>
      <c r="V81" s="88">
        <f t="shared" si="31"/>
        <v>7978</v>
      </c>
      <c r="W81" s="88">
        <f t="shared" si="31"/>
        <v>9298</v>
      </c>
      <c r="X81" s="88">
        <f t="shared" si="31"/>
        <v>8941</v>
      </c>
      <c r="Y81" s="88">
        <f t="shared" si="31"/>
        <v>9598</v>
      </c>
      <c r="Z81" s="88">
        <f t="shared" si="31"/>
        <v>9046</v>
      </c>
      <c r="AA81" s="88">
        <f t="shared" si="31"/>
        <v>9460</v>
      </c>
      <c r="AB81" s="88">
        <f t="shared" si="31"/>
        <v>9082</v>
      </c>
      <c r="AC81" s="88">
        <f t="shared" si="31"/>
        <v>9215</v>
      </c>
      <c r="AD81" s="88">
        <f t="shared" si="31"/>
        <v>9406</v>
      </c>
      <c r="AE81" s="88">
        <f t="shared" si="31"/>
        <v>8672</v>
      </c>
      <c r="AF81" s="88">
        <f t="shared" si="31"/>
        <v>8836</v>
      </c>
      <c r="AG81" s="88">
        <f t="shared" si="31"/>
        <v>8414</v>
      </c>
      <c r="AH81" s="88">
        <f t="shared" si="31"/>
        <v>8373</v>
      </c>
      <c r="AI81" s="88">
        <f t="shared" si="31"/>
        <v>7714</v>
      </c>
      <c r="AJ81" s="88">
        <f t="shared" si="31"/>
        <v>8799</v>
      </c>
      <c r="AK81" s="88">
        <f t="shared" si="31"/>
        <v>8634</v>
      </c>
      <c r="AL81" s="88">
        <f t="shared" si="31"/>
        <v>8206</v>
      </c>
      <c r="AM81" s="88">
        <f t="shared" si="31"/>
        <v>2049</v>
      </c>
      <c r="AN81" s="88">
        <f t="shared" si="31"/>
        <v>3214</v>
      </c>
      <c r="AO81" s="55" t="s">
        <v>51</v>
      </c>
      <c r="AP81" s="88">
        <f t="shared" si="31"/>
        <v>1151</v>
      </c>
      <c r="AQ81" s="88">
        <f t="shared" si="31"/>
        <v>4990</v>
      </c>
      <c r="AR81" s="88">
        <f t="shared" si="31"/>
        <v>1695</v>
      </c>
      <c r="AS81" s="88">
        <f t="shared" si="31"/>
        <v>7724</v>
      </c>
      <c r="AT81" s="88">
        <f t="shared" si="31"/>
        <v>2377</v>
      </c>
      <c r="AU81" s="88">
        <f t="shared" si="31"/>
        <v>2950</v>
      </c>
      <c r="AV81" s="88">
        <f t="shared" si="31"/>
        <v>2968</v>
      </c>
      <c r="AW81" s="88">
        <f t="shared" si="31"/>
        <v>0</v>
      </c>
      <c r="AX81" s="88">
        <f t="shared" si="31"/>
        <v>0</v>
      </c>
      <c r="AY81" s="88">
        <f t="shared" si="31"/>
        <v>0</v>
      </c>
      <c r="AZ81" s="88">
        <f t="shared" si="31"/>
        <v>0</v>
      </c>
      <c r="BA81" s="88">
        <f t="shared" si="31"/>
        <v>0</v>
      </c>
      <c r="BB81" s="88">
        <f t="shared" si="31"/>
        <v>0</v>
      </c>
      <c r="BC81" s="88">
        <f t="shared" si="31"/>
        <v>0</v>
      </c>
      <c r="BD81" s="88">
        <f t="shared" si="31"/>
        <v>0</v>
      </c>
      <c r="BE81" s="88">
        <f t="shared" si="31"/>
        <v>0</v>
      </c>
      <c r="BF81" s="88">
        <f t="shared" si="31"/>
        <v>0</v>
      </c>
      <c r="BG81" s="88">
        <f t="shared" si="31"/>
        <v>0</v>
      </c>
      <c r="BH81" s="88">
        <f t="shared" si="31"/>
        <v>0</v>
      </c>
      <c r="BI81" s="88">
        <f t="shared" si="31"/>
        <v>0</v>
      </c>
      <c r="BJ81" s="88">
        <f t="shared" si="31"/>
        <v>0</v>
      </c>
      <c r="BK81" s="88">
        <f t="shared" si="31"/>
        <v>0</v>
      </c>
      <c r="BL81" s="88">
        <f t="shared" si="31"/>
        <v>0</v>
      </c>
      <c r="BM81" s="88">
        <f t="shared" si="31"/>
        <v>0</v>
      </c>
      <c r="BN81" s="88">
        <f t="shared" si="31"/>
        <v>0</v>
      </c>
      <c r="BO81" s="88">
        <f t="shared" si="31"/>
        <v>0</v>
      </c>
      <c r="BP81" s="88">
        <f t="shared" si="31"/>
        <v>0</v>
      </c>
      <c r="BQ81" s="88">
        <f t="shared" si="31"/>
        <v>0</v>
      </c>
      <c r="BR81" s="88">
        <f t="shared" si="31"/>
        <v>0</v>
      </c>
      <c r="BS81" s="88">
        <f t="shared" si="31"/>
        <v>0</v>
      </c>
    </row>
    <row r="82" spans="1:71" s="87" customFormat="1" x14ac:dyDescent="0.25">
      <c r="A82" s="57"/>
      <c r="B82" s="69"/>
      <c r="C82" s="69"/>
      <c r="D82" s="69"/>
      <c r="E82" s="69"/>
      <c r="F82" s="69"/>
      <c r="G82" s="69"/>
      <c r="H82" s="70"/>
      <c r="I82" s="70"/>
      <c r="J82" s="69"/>
      <c r="K82" s="69"/>
      <c r="L82" s="69"/>
      <c r="M82" s="69"/>
      <c r="N82" s="69"/>
      <c r="O82" s="70"/>
      <c r="P82" s="69"/>
      <c r="Q82" s="69"/>
      <c r="R82" s="70"/>
      <c r="S82" s="70"/>
      <c r="T82" s="70"/>
      <c r="U82" s="69"/>
      <c r="V82" s="70"/>
      <c r="W82" s="70"/>
      <c r="X82" s="69"/>
      <c r="Y82" s="69"/>
      <c r="Z82" s="70"/>
      <c r="AA82" s="70"/>
      <c r="AB82" s="69"/>
      <c r="AC82" s="69"/>
      <c r="AD82" s="69"/>
      <c r="AE82" s="69"/>
      <c r="AF82" s="69"/>
      <c r="AG82" s="69"/>
      <c r="AH82" s="69"/>
      <c r="AI82" s="69"/>
      <c r="AJ82" s="70"/>
      <c r="AK82" s="69"/>
      <c r="AL82" s="69"/>
      <c r="AM82" s="69"/>
      <c r="AN82" s="69"/>
      <c r="AO82" s="57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</row>
    <row r="83" spans="1:71" s="87" customFormat="1" hidden="1" x14ac:dyDescent="0.2">
      <c r="A83" s="60" t="s">
        <v>54</v>
      </c>
      <c r="B83" s="61" t="s">
        <v>5</v>
      </c>
      <c r="C83" s="62">
        <f>$C$10</f>
        <v>44531</v>
      </c>
      <c r="D83" s="61" t="s">
        <v>5</v>
      </c>
      <c r="E83" s="62" t="e">
        <f ca="1">$E$10</f>
        <v>#NAME?</v>
      </c>
      <c r="F83" s="62" t="e">
        <f ca="1">$F$10</f>
        <v>#NAME?</v>
      </c>
      <c r="G83" s="62" t="e">
        <f ca="1">$G$10</f>
        <v>#NAME?</v>
      </c>
      <c r="H83" s="62" t="e">
        <f ca="1">$H$10</f>
        <v>#NAME?</v>
      </c>
      <c r="I83" s="62" t="e">
        <f ca="1">$I$10</f>
        <v>#NAME?</v>
      </c>
      <c r="J83" s="62" t="e">
        <f ca="1">$J$10</f>
        <v>#NAME?</v>
      </c>
      <c r="K83" s="62" t="e">
        <f ca="1">$K$10</f>
        <v>#NAME?</v>
      </c>
      <c r="L83" s="62" t="e">
        <f ca="1">$L$10</f>
        <v>#NAME?</v>
      </c>
      <c r="M83" s="62" t="e">
        <f ca="1">$M$10</f>
        <v>#NAME?</v>
      </c>
      <c r="N83" s="62" t="e">
        <f ca="1">$N$10</f>
        <v>#NAME?</v>
      </c>
      <c r="O83" s="62" t="e">
        <f ca="1">$O$10</f>
        <v>#NAME?</v>
      </c>
      <c r="P83" s="62" t="e">
        <f ca="1">$P$10</f>
        <v>#NAME?</v>
      </c>
      <c r="Q83" s="61" t="s">
        <v>5</v>
      </c>
      <c r="R83" s="62" t="e">
        <f t="shared" ref="R83:AK83" ca="1" si="32">R10</f>
        <v>#NAME?</v>
      </c>
      <c r="S83" s="62" t="e">
        <f t="shared" ca="1" si="32"/>
        <v>#NAME?</v>
      </c>
      <c r="T83" s="62" t="e">
        <f t="shared" ca="1" si="32"/>
        <v>#NAME?</v>
      </c>
      <c r="U83" s="62" t="e">
        <f t="shared" ca="1" si="32"/>
        <v>#NAME?</v>
      </c>
      <c r="V83" s="62" t="e">
        <f t="shared" ca="1" si="32"/>
        <v>#NAME?</v>
      </c>
      <c r="W83" s="62" t="e">
        <f t="shared" ca="1" si="32"/>
        <v>#NAME?</v>
      </c>
      <c r="X83" s="62" t="e">
        <f t="shared" ca="1" si="32"/>
        <v>#NAME?</v>
      </c>
      <c r="Y83" s="62" t="e">
        <f t="shared" ca="1" si="32"/>
        <v>#NAME?</v>
      </c>
      <c r="Z83" s="62" t="e">
        <f t="shared" ca="1" si="32"/>
        <v>#NAME?</v>
      </c>
      <c r="AA83" s="62" t="e">
        <f t="shared" ca="1" si="32"/>
        <v>#NAME?</v>
      </c>
      <c r="AB83" s="62" t="e">
        <f t="shared" ca="1" si="32"/>
        <v>#NAME?</v>
      </c>
      <c r="AC83" s="62" t="e">
        <f t="shared" ca="1" si="32"/>
        <v>#NAME?</v>
      </c>
      <c r="AD83" s="62" t="e">
        <f t="shared" ca="1" si="32"/>
        <v>#NAME?</v>
      </c>
      <c r="AE83" s="62" t="e">
        <f t="shared" ca="1" si="32"/>
        <v>#NAME?</v>
      </c>
      <c r="AF83" s="62" t="e">
        <f t="shared" ca="1" si="32"/>
        <v>#NAME?</v>
      </c>
      <c r="AG83" s="62" t="e">
        <f t="shared" ca="1" si="32"/>
        <v>#NAME?</v>
      </c>
      <c r="AH83" s="62" t="e">
        <f t="shared" ca="1" si="32"/>
        <v>#NAME?</v>
      </c>
      <c r="AI83" s="62" t="e">
        <f t="shared" ca="1" si="32"/>
        <v>#NAME?</v>
      </c>
      <c r="AJ83" s="62" t="e">
        <f t="shared" ca="1" si="32"/>
        <v>#NAME?</v>
      </c>
      <c r="AK83" s="62" t="e">
        <f t="shared" ca="1" si="32"/>
        <v>#NAME?</v>
      </c>
      <c r="AL83" s="62" t="e">
        <f ca="1">AL$10</f>
        <v>#NAME?</v>
      </c>
      <c r="AM83" s="62" t="str">
        <f t="shared" ref="AM83:AS83" si="33">AM$10</f>
        <v>Meta Parcial</v>
      </c>
      <c r="AN83" s="62" t="str">
        <f t="shared" si="33"/>
        <v>1-10-out-24</v>
      </c>
      <c r="AO83" s="34"/>
      <c r="AP83" s="62"/>
      <c r="AQ83" s="62" t="str">
        <f t="shared" si="33"/>
        <v>11-31-out-24</v>
      </c>
      <c r="AR83" s="62"/>
      <c r="AS83" s="62" t="e">
        <f t="shared" ca="1" si="33"/>
        <v>#NAME?</v>
      </c>
      <c r="AT83" s="62" t="e">
        <f t="shared" ref="AT83:BS83" ca="1" si="34">AT10</f>
        <v>#NAME?</v>
      </c>
      <c r="AU83" s="62" t="e">
        <f t="shared" ca="1" si="34"/>
        <v>#NAME?</v>
      </c>
      <c r="AV83" s="62" t="e">
        <f t="shared" ca="1" si="34"/>
        <v>#NAME?</v>
      </c>
      <c r="AW83" s="62" t="e">
        <f t="shared" ca="1" si="34"/>
        <v>#NAME?</v>
      </c>
      <c r="AX83" s="62" t="e">
        <f t="shared" ca="1" si="34"/>
        <v>#NAME?</v>
      </c>
      <c r="AY83" s="62" t="e">
        <f t="shared" ca="1" si="34"/>
        <v>#NAME?</v>
      </c>
      <c r="AZ83" s="62" t="e">
        <f t="shared" ca="1" si="34"/>
        <v>#NAME?</v>
      </c>
      <c r="BA83" s="62" t="e">
        <f t="shared" ca="1" si="34"/>
        <v>#NAME?</v>
      </c>
      <c r="BB83" s="62" t="e">
        <f t="shared" ca="1" si="34"/>
        <v>#NAME?</v>
      </c>
      <c r="BC83" s="62" t="e">
        <f t="shared" ca="1" si="34"/>
        <v>#NAME?</v>
      </c>
      <c r="BD83" s="62" t="e">
        <f t="shared" ca="1" si="34"/>
        <v>#NAME?</v>
      </c>
      <c r="BE83" s="62" t="e">
        <f t="shared" ca="1" si="34"/>
        <v>#NAME?</v>
      </c>
      <c r="BF83" s="62" t="e">
        <f t="shared" ca="1" si="34"/>
        <v>#NAME?</v>
      </c>
      <c r="BG83" s="62" t="e">
        <f t="shared" ca="1" si="34"/>
        <v>#NAME?</v>
      </c>
      <c r="BH83" s="62" t="e">
        <f t="shared" ca="1" si="34"/>
        <v>#NAME?</v>
      </c>
      <c r="BI83" s="62" t="e">
        <f t="shared" ca="1" si="34"/>
        <v>#NAME?</v>
      </c>
      <c r="BJ83" s="62" t="e">
        <f t="shared" ca="1" si="34"/>
        <v>#NAME?</v>
      </c>
      <c r="BK83" s="62" t="e">
        <f t="shared" ca="1" si="34"/>
        <v>#NAME?</v>
      </c>
      <c r="BL83" s="62" t="e">
        <f t="shared" ca="1" si="34"/>
        <v>#NAME?</v>
      </c>
      <c r="BM83" s="62" t="e">
        <f t="shared" ca="1" si="34"/>
        <v>#NAME?</v>
      </c>
      <c r="BN83" s="62" t="e">
        <f t="shared" ca="1" si="34"/>
        <v>#NAME?</v>
      </c>
      <c r="BO83" s="62" t="e">
        <f t="shared" ca="1" si="34"/>
        <v>#NAME?</v>
      </c>
      <c r="BP83" s="62" t="e">
        <f t="shared" ca="1" si="34"/>
        <v>#NAME?</v>
      </c>
      <c r="BQ83" s="62" t="e">
        <f t="shared" ca="1" si="34"/>
        <v>#NAME?</v>
      </c>
      <c r="BR83" s="62" t="e">
        <f t="shared" ca="1" si="34"/>
        <v>#NAME?</v>
      </c>
      <c r="BS83" s="62" t="e">
        <f t="shared" ca="1" si="34"/>
        <v>#NAME?</v>
      </c>
    </row>
    <row r="84" spans="1:71" s="87" customFormat="1" hidden="1" x14ac:dyDescent="0.2">
      <c r="A84" s="51" t="s">
        <v>55</v>
      </c>
      <c r="B84" s="49">
        <v>176</v>
      </c>
      <c r="C84" s="65">
        <v>0</v>
      </c>
      <c r="D84" s="66">
        <v>176</v>
      </c>
      <c r="E84" s="65">
        <v>0</v>
      </c>
      <c r="F84" s="65">
        <v>13</v>
      </c>
      <c r="G84" s="65">
        <v>6</v>
      </c>
      <c r="H84" s="65">
        <v>1</v>
      </c>
      <c r="I84" s="65">
        <v>3</v>
      </c>
      <c r="J84" s="65">
        <v>2</v>
      </c>
      <c r="K84" s="65">
        <v>0</v>
      </c>
      <c r="L84" s="65">
        <v>0</v>
      </c>
      <c r="M84" s="65">
        <v>88</v>
      </c>
      <c r="N84" s="65">
        <v>192</v>
      </c>
      <c r="O84" s="65">
        <v>180</v>
      </c>
      <c r="P84" s="65">
        <v>180</v>
      </c>
      <c r="Q84" s="66">
        <v>176</v>
      </c>
      <c r="R84" s="89">
        <v>181</v>
      </c>
      <c r="S84" s="65">
        <v>183</v>
      </c>
      <c r="T84" s="65">
        <v>181</v>
      </c>
      <c r="U84" s="65">
        <v>179</v>
      </c>
      <c r="V84" s="65">
        <v>232</v>
      </c>
      <c r="W84" s="65">
        <v>202</v>
      </c>
      <c r="X84" s="65">
        <v>174</v>
      </c>
      <c r="Y84" s="65">
        <v>229</v>
      </c>
      <c r="Z84" s="65">
        <v>246</v>
      </c>
      <c r="AA84" s="65">
        <v>210</v>
      </c>
      <c r="AB84" s="65">
        <v>227</v>
      </c>
      <c r="AC84" s="65">
        <v>231</v>
      </c>
      <c r="AD84" s="65">
        <v>236</v>
      </c>
      <c r="AE84" s="65">
        <v>254</v>
      </c>
      <c r="AF84" s="65">
        <v>236</v>
      </c>
      <c r="AG84" s="65">
        <v>232</v>
      </c>
      <c r="AH84" s="65">
        <v>221</v>
      </c>
      <c r="AI84" s="67">
        <v>223</v>
      </c>
      <c r="AJ84" s="65">
        <v>223</v>
      </c>
      <c r="AK84" s="65">
        <v>242</v>
      </c>
      <c r="AL84" s="65">
        <v>244</v>
      </c>
      <c r="AM84" s="68">
        <f>ROUND(((Q84/31)*10),0)</f>
        <v>57</v>
      </c>
      <c r="AN84" s="65">
        <v>78</v>
      </c>
      <c r="AO84" s="34"/>
      <c r="AP84" s="34"/>
      <c r="AQ84" s="33"/>
      <c r="AR84" s="34"/>
      <c r="AS84" s="19" t="str">
        <f>IF(AQ84="","",(SUM(AQ84,AN84)))</f>
        <v/>
      </c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s="87" customFormat="1" hidden="1" x14ac:dyDescent="0.25">
      <c r="A85" s="57"/>
      <c r="B85" s="69"/>
      <c r="C85" s="69"/>
      <c r="D85" s="69"/>
      <c r="E85" s="69"/>
      <c r="F85" s="69"/>
      <c r="G85" s="69"/>
      <c r="H85" s="70"/>
      <c r="I85" s="70"/>
      <c r="J85" s="69"/>
      <c r="K85" s="69"/>
      <c r="L85" s="69"/>
      <c r="M85" s="69"/>
      <c r="N85" s="69"/>
      <c r="O85" s="70"/>
      <c r="P85" s="69"/>
      <c r="Q85" s="69"/>
      <c r="R85" s="70"/>
      <c r="S85" s="70"/>
      <c r="T85" s="70"/>
      <c r="U85" s="69"/>
      <c r="V85" s="70"/>
      <c r="W85" s="70"/>
      <c r="X85" s="69"/>
      <c r="Y85" s="69"/>
      <c r="Z85" s="70"/>
      <c r="AA85" s="70"/>
      <c r="AB85" s="69"/>
      <c r="AC85" s="69"/>
      <c r="AD85" s="69"/>
      <c r="AE85" s="69"/>
      <c r="AF85" s="69"/>
      <c r="AG85" s="69"/>
      <c r="AH85" s="69"/>
      <c r="AI85" s="69"/>
      <c r="AJ85" s="70"/>
      <c r="AK85" s="69"/>
      <c r="AL85" s="69"/>
      <c r="AM85" s="69"/>
      <c r="AN85" s="69"/>
      <c r="AO85" s="57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</row>
    <row r="86" spans="1:71" s="87" customFormat="1" hidden="1" x14ac:dyDescent="0.2">
      <c r="A86" s="60" t="s">
        <v>56</v>
      </c>
      <c r="B86" s="61" t="s">
        <v>5</v>
      </c>
      <c r="C86" s="62">
        <f>$C$10</f>
        <v>44531</v>
      </c>
      <c r="D86" s="61" t="s">
        <v>5</v>
      </c>
      <c r="E86" s="62" t="e">
        <f ca="1">$E$10</f>
        <v>#NAME?</v>
      </c>
      <c r="F86" s="62" t="e">
        <f ca="1">$F$10</f>
        <v>#NAME?</v>
      </c>
      <c r="G86" s="62" t="e">
        <f ca="1">$G$10</f>
        <v>#NAME?</v>
      </c>
      <c r="H86" s="62" t="e">
        <f ca="1">$H$10</f>
        <v>#NAME?</v>
      </c>
      <c r="I86" s="62" t="e">
        <f ca="1">$I$10</f>
        <v>#NAME?</v>
      </c>
      <c r="J86" s="62" t="e">
        <f ca="1">$J$10</f>
        <v>#NAME?</v>
      </c>
      <c r="K86" s="62" t="e">
        <f ca="1">$K$10</f>
        <v>#NAME?</v>
      </c>
      <c r="L86" s="62" t="e">
        <f ca="1">$L$10</f>
        <v>#NAME?</v>
      </c>
      <c r="M86" s="62" t="e">
        <f ca="1">$M$10</f>
        <v>#NAME?</v>
      </c>
      <c r="N86" s="62" t="e">
        <f ca="1">$N$10</f>
        <v>#NAME?</v>
      </c>
      <c r="O86" s="62" t="e">
        <f ca="1">$O$10</f>
        <v>#NAME?</v>
      </c>
      <c r="P86" s="62" t="e">
        <f ca="1">$P$10</f>
        <v>#NAME?</v>
      </c>
      <c r="Q86" s="61" t="s">
        <v>5</v>
      </c>
      <c r="R86" s="62" t="e">
        <f t="shared" ref="R86:AK86" ca="1" si="35">R10</f>
        <v>#NAME?</v>
      </c>
      <c r="S86" s="62" t="e">
        <f t="shared" ca="1" si="35"/>
        <v>#NAME?</v>
      </c>
      <c r="T86" s="62" t="e">
        <f t="shared" ca="1" si="35"/>
        <v>#NAME?</v>
      </c>
      <c r="U86" s="62" t="e">
        <f t="shared" ca="1" si="35"/>
        <v>#NAME?</v>
      </c>
      <c r="V86" s="62" t="e">
        <f t="shared" ca="1" si="35"/>
        <v>#NAME?</v>
      </c>
      <c r="W86" s="62" t="e">
        <f t="shared" ca="1" si="35"/>
        <v>#NAME?</v>
      </c>
      <c r="X86" s="62" t="e">
        <f t="shared" ca="1" si="35"/>
        <v>#NAME?</v>
      </c>
      <c r="Y86" s="62" t="e">
        <f t="shared" ca="1" si="35"/>
        <v>#NAME?</v>
      </c>
      <c r="Z86" s="62" t="e">
        <f t="shared" ca="1" si="35"/>
        <v>#NAME?</v>
      </c>
      <c r="AA86" s="62" t="e">
        <f t="shared" ca="1" si="35"/>
        <v>#NAME?</v>
      </c>
      <c r="AB86" s="62" t="e">
        <f t="shared" ca="1" si="35"/>
        <v>#NAME?</v>
      </c>
      <c r="AC86" s="62" t="e">
        <f t="shared" ca="1" si="35"/>
        <v>#NAME?</v>
      </c>
      <c r="AD86" s="62" t="e">
        <f t="shared" ca="1" si="35"/>
        <v>#NAME?</v>
      </c>
      <c r="AE86" s="62" t="e">
        <f t="shared" ca="1" si="35"/>
        <v>#NAME?</v>
      </c>
      <c r="AF86" s="62" t="e">
        <f t="shared" ca="1" si="35"/>
        <v>#NAME?</v>
      </c>
      <c r="AG86" s="62" t="e">
        <f t="shared" ca="1" si="35"/>
        <v>#NAME?</v>
      </c>
      <c r="AH86" s="62" t="e">
        <f t="shared" ca="1" si="35"/>
        <v>#NAME?</v>
      </c>
      <c r="AI86" s="62" t="e">
        <f t="shared" ca="1" si="35"/>
        <v>#NAME?</v>
      </c>
      <c r="AJ86" s="62" t="e">
        <f t="shared" ca="1" si="35"/>
        <v>#NAME?</v>
      </c>
      <c r="AK86" s="62" t="e">
        <f t="shared" ca="1" si="35"/>
        <v>#NAME?</v>
      </c>
      <c r="AL86" s="62" t="e">
        <f ca="1">AL$10</f>
        <v>#NAME?</v>
      </c>
      <c r="AM86" s="62" t="str">
        <f t="shared" ref="AM86:AS86" si="36">AM$10</f>
        <v>Meta Parcial</v>
      </c>
      <c r="AN86" s="62" t="str">
        <f t="shared" si="36"/>
        <v>1-10-out-24</v>
      </c>
      <c r="AO86" s="34"/>
      <c r="AP86" s="62"/>
      <c r="AQ86" s="62" t="str">
        <f t="shared" si="36"/>
        <v>11-31-out-24</v>
      </c>
      <c r="AR86" s="62"/>
      <c r="AS86" s="62" t="e">
        <f t="shared" ca="1" si="36"/>
        <v>#NAME?</v>
      </c>
      <c r="AT86" s="62" t="e">
        <f t="shared" ref="AT86:BS86" ca="1" si="37">AT10</f>
        <v>#NAME?</v>
      </c>
      <c r="AU86" s="62" t="e">
        <f t="shared" ca="1" si="37"/>
        <v>#NAME?</v>
      </c>
      <c r="AV86" s="62" t="e">
        <f t="shared" ca="1" si="37"/>
        <v>#NAME?</v>
      </c>
      <c r="AW86" s="62" t="e">
        <f t="shared" ca="1" si="37"/>
        <v>#NAME?</v>
      </c>
      <c r="AX86" s="62" t="e">
        <f t="shared" ca="1" si="37"/>
        <v>#NAME?</v>
      </c>
      <c r="AY86" s="62" t="e">
        <f t="shared" ca="1" si="37"/>
        <v>#NAME?</v>
      </c>
      <c r="AZ86" s="62" t="e">
        <f t="shared" ca="1" si="37"/>
        <v>#NAME?</v>
      </c>
      <c r="BA86" s="62" t="e">
        <f t="shared" ca="1" si="37"/>
        <v>#NAME?</v>
      </c>
      <c r="BB86" s="62" t="e">
        <f t="shared" ca="1" si="37"/>
        <v>#NAME?</v>
      </c>
      <c r="BC86" s="62" t="e">
        <f t="shared" ca="1" si="37"/>
        <v>#NAME?</v>
      </c>
      <c r="BD86" s="62" t="e">
        <f t="shared" ca="1" si="37"/>
        <v>#NAME?</v>
      </c>
      <c r="BE86" s="62" t="e">
        <f t="shared" ca="1" si="37"/>
        <v>#NAME?</v>
      </c>
      <c r="BF86" s="62" t="e">
        <f t="shared" ca="1" si="37"/>
        <v>#NAME?</v>
      </c>
      <c r="BG86" s="62" t="e">
        <f t="shared" ca="1" si="37"/>
        <v>#NAME?</v>
      </c>
      <c r="BH86" s="62" t="e">
        <f t="shared" ca="1" si="37"/>
        <v>#NAME?</v>
      </c>
      <c r="BI86" s="62" t="e">
        <f t="shared" ca="1" si="37"/>
        <v>#NAME?</v>
      </c>
      <c r="BJ86" s="62" t="e">
        <f t="shared" ca="1" si="37"/>
        <v>#NAME?</v>
      </c>
      <c r="BK86" s="62" t="e">
        <f t="shared" ca="1" si="37"/>
        <v>#NAME?</v>
      </c>
      <c r="BL86" s="62" t="e">
        <f t="shared" ca="1" si="37"/>
        <v>#NAME?</v>
      </c>
      <c r="BM86" s="62" t="e">
        <f t="shared" ca="1" si="37"/>
        <v>#NAME?</v>
      </c>
      <c r="BN86" s="62" t="e">
        <f t="shared" ca="1" si="37"/>
        <v>#NAME?</v>
      </c>
      <c r="BO86" s="62" t="e">
        <f t="shared" ca="1" si="37"/>
        <v>#NAME?</v>
      </c>
      <c r="BP86" s="62" t="e">
        <f t="shared" ca="1" si="37"/>
        <v>#NAME?</v>
      </c>
      <c r="BQ86" s="62" t="e">
        <f t="shared" ca="1" si="37"/>
        <v>#NAME?</v>
      </c>
      <c r="BR86" s="62" t="e">
        <f t="shared" ca="1" si="37"/>
        <v>#NAME?</v>
      </c>
      <c r="BS86" s="62" t="e">
        <f t="shared" ca="1" si="37"/>
        <v>#NAME?</v>
      </c>
    </row>
    <row r="87" spans="1:71" s="87" customFormat="1" hidden="1" x14ac:dyDescent="0.2">
      <c r="A87" s="51" t="s">
        <v>57</v>
      </c>
      <c r="B87" s="49">
        <v>9705</v>
      </c>
      <c r="C87" s="65">
        <v>0</v>
      </c>
      <c r="D87" s="66">
        <v>9705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1</v>
      </c>
      <c r="K87" s="65">
        <v>12</v>
      </c>
      <c r="L87" s="65">
        <v>26</v>
      </c>
      <c r="M87" s="65">
        <v>44</v>
      </c>
      <c r="N87" s="65">
        <v>60</v>
      </c>
      <c r="O87" s="65">
        <v>64</v>
      </c>
      <c r="P87" s="65">
        <v>82</v>
      </c>
      <c r="Q87" s="66">
        <v>9705</v>
      </c>
      <c r="R87" s="89">
        <v>126</v>
      </c>
      <c r="S87" s="65">
        <v>151</v>
      </c>
      <c r="T87" s="65">
        <v>192</v>
      </c>
      <c r="U87" s="65">
        <v>152</v>
      </c>
      <c r="V87" s="65">
        <v>201</v>
      </c>
      <c r="W87" s="65">
        <v>199</v>
      </c>
      <c r="X87" s="65">
        <v>226</v>
      </c>
      <c r="Y87" s="65">
        <v>271</v>
      </c>
      <c r="Z87" s="65">
        <v>254</v>
      </c>
      <c r="AA87" s="65">
        <v>298</v>
      </c>
      <c r="AB87" s="65">
        <v>321</v>
      </c>
      <c r="AC87" s="65">
        <v>309</v>
      </c>
      <c r="AD87" s="65">
        <v>375</v>
      </c>
      <c r="AE87" s="65">
        <v>330</v>
      </c>
      <c r="AF87" s="65">
        <v>351</v>
      </c>
      <c r="AG87" s="65">
        <v>398</v>
      </c>
      <c r="AH87" s="65">
        <v>380</v>
      </c>
      <c r="AI87" s="65">
        <v>354</v>
      </c>
      <c r="AJ87" s="65">
        <v>406</v>
      </c>
      <c r="AK87" s="65">
        <v>445</v>
      </c>
      <c r="AL87" s="65">
        <v>418</v>
      </c>
      <c r="AM87" s="68">
        <f>ROUND(((Q87/31)*10),0)</f>
        <v>3131</v>
      </c>
      <c r="AN87" s="65">
        <v>157</v>
      </c>
      <c r="AO87" s="34"/>
      <c r="AP87" s="34"/>
      <c r="AQ87" s="33"/>
      <c r="AR87" s="34"/>
      <c r="AS87" s="19" t="str">
        <f>IF(AQ87="","",(SUM(AQ87,AN87)))</f>
        <v/>
      </c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s="87" customFormat="1" hidden="1" x14ac:dyDescent="0.25">
      <c r="A88" s="58"/>
      <c r="B88" s="59"/>
      <c r="C88" s="59"/>
      <c r="D88" s="59"/>
      <c r="E88" s="59"/>
      <c r="F88" s="59"/>
      <c r="G88" s="59"/>
      <c r="H88" s="90"/>
      <c r="I88" s="90"/>
      <c r="J88" s="59"/>
      <c r="K88" s="59"/>
      <c r="L88" s="59"/>
      <c r="M88" s="59"/>
      <c r="N88" s="59"/>
      <c r="O88" s="90"/>
      <c r="P88" s="59"/>
      <c r="Q88" s="59"/>
      <c r="R88" s="90"/>
      <c r="S88" s="90"/>
      <c r="T88" s="70"/>
      <c r="U88" s="69"/>
      <c r="V88" s="70"/>
      <c r="W88" s="70"/>
      <c r="X88" s="69"/>
      <c r="Y88" s="69"/>
      <c r="Z88" s="70"/>
      <c r="AA88" s="70"/>
      <c r="AB88" s="69"/>
      <c r="AC88" s="69"/>
      <c r="AD88" s="69"/>
      <c r="AE88" s="69"/>
      <c r="AF88" s="69"/>
      <c r="AG88" s="69"/>
      <c r="AH88" s="69"/>
      <c r="AI88" s="69"/>
      <c r="AJ88" s="70"/>
      <c r="AK88" s="69"/>
      <c r="AL88" s="69"/>
      <c r="AM88" s="69"/>
      <c r="AN88" s="69"/>
      <c r="AO88" s="58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</row>
    <row r="89" spans="1:71" s="87" customFormat="1" hidden="1" x14ac:dyDescent="0.2">
      <c r="A89" s="91" t="s">
        <v>58</v>
      </c>
      <c r="B89" s="92"/>
      <c r="C89" s="93">
        <f>$C$10</f>
        <v>44531</v>
      </c>
      <c r="D89" s="92" t="s">
        <v>59</v>
      </c>
      <c r="E89" s="93" t="e">
        <f ca="1">$E$10</f>
        <v>#NAME?</v>
      </c>
      <c r="F89" s="93" t="e">
        <f ca="1">$F$10</f>
        <v>#NAME?</v>
      </c>
      <c r="G89" s="93" t="e">
        <f ca="1">$G$10</f>
        <v>#NAME?</v>
      </c>
      <c r="H89" s="93" t="e">
        <f ca="1">$H$10</f>
        <v>#NAME?</v>
      </c>
      <c r="I89" s="93" t="e">
        <f ca="1">$I$10</f>
        <v>#NAME?</v>
      </c>
      <c r="J89" s="93" t="e">
        <f ca="1">$J$10</f>
        <v>#NAME?</v>
      </c>
      <c r="K89" s="93" t="e">
        <f ca="1">$K$10</f>
        <v>#NAME?</v>
      </c>
      <c r="L89" s="93" t="e">
        <f ca="1">$L$10</f>
        <v>#NAME?</v>
      </c>
      <c r="M89" s="93" t="e">
        <f ca="1">$M$10</f>
        <v>#NAME?</v>
      </c>
      <c r="N89" s="93" t="e">
        <f ca="1">$N$10</f>
        <v>#NAME?</v>
      </c>
      <c r="O89" s="93" t="e">
        <f ca="1">$O$10</f>
        <v>#NAME?</v>
      </c>
      <c r="P89" s="93" t="e">
        <f ca="1">$P$10</f>
        <v>#NAME?</v>
      </c>
      <c r="Q89" s="94" t="s">
        <v>59</v>
      </c>
      <c r="R89" s="93" t="e">
        <f t="shared" ref="R89:AK89" ca="1" si="38">R10</f>
        <v>#NAME?</v>
      </c>
      <c r="S89" s="93" t="e">
        <f t="shared" ca="1" si="38"/>
        <v>#NAME?</v>
      </c>
      <c r="T89" s="95" t="e">
        <f t="shared" ca="1" si="38"/>
        <v>#NAME?</v>
      </c>
      <c r="U89" s="62" t="e">
        <f t="shared" ca="1" si="38"/>
        <v>#NAME?</v>
      </c>
      <c r="V89" s="62" t="e">
        <f t="shared" ca="1" si="38"/>
        <v>#NAME?</v>
      </c>
      <c r="W89" s="62" t="e">
        <f t="shared" ca="1" si="38"/>
        <v>#NAME?</v>
      </c>
      <c r="X89" s="62" t="e">
        <f t="shared" ca="1" si="38"/>
        <v>#NAME?</v>
      </c>
      <c r="Y89" s="62" t="e">
        <f t="shared" ca="1" si="38"/>
        <v>#NAME?</v>
      </c>
      <c r="Z89" s="62" t="e">
        <f t="shared" ca="1" si="38"/>
        <v>#NAME?</v>
      </c>
      <c r="AA89" s="62" t="e">
        <f t="shared" ca="1" si="38"/>
        <v>#NAME?</v>
      </c>
      <c r="AB89" s="62" t="e">
        <f t="shared" ca="1" si="38"/>
        <v>#NAME?</v>
      </c>
      <c r="AC89" s="62" t="e">
        <f t="shared" ca="1" si="38"/>
        <v>#NAME?</v>
      </c>
      <c r="AD89" s="62" t="e">
        <f t="shared" ca="1" si="38"/>
        <v>#NAME?</v>
      </c>
      <c r="AE89" s="62" t="e">
        <f t="shared" ca="1" si="38"/>
        <v>#NAME?</v>
      </c>
      <c r="AF89" s="62" t="e">
        <f t="shared" ca="1" si="38"/>
        <v>#NAME?</v>
      </c>
      <c r="AG89" s="62" t="e">
        <f t="shared" ca="1" si="38"/>
        <v>#NAME?</v>
      </c>
      <c r="AH89" s="62" t="e">
        <f t="shared" ca="1" si="38"/>
        <v>#NAME?</v>
      </c>
      <c r="AI89" s="62" t="e">
        <f t="shared" ca="1" si="38"/>
        <v>#NAME?</v>
      </c>
      <c r="AJ89" s="62" t="e">
        <f t="shared" ca="1" si="38"/>
        <v>#NAME?</v>
      </c>
      <c r="AK89" s="62" t="e">
        <f t="shared" ca="1" si="38"/>
        <v>#NAME?</v>
      </c>
      <c r="AL89" s="62" t="e">
        <f ca="1">AL$10</f>
        <v>#NAME?</v>
      </c>
      <c r="AM89" s="62" t="str">
        <f t="shared" ref="AM89:AS89" si="39">AM$10</f>
        <v>Meta Parcial</v>
      </c>
      <c r="AN89" s="62" t="str">
        <f t="shared" si="39"/>
        <v>1-10-out-24</v>
      </c>
      <c r="AO89" s="34"/>
      <c r="AP89" s="62"/>
      <c r="AQ89" s="62" t="str">
        <f t="shared" si="39"/>
        <v>11-31-out-24</v>
      </c>
      <c r="AR89" s="62"/>
      <c r="AS89" s="62" t="e">
        <f t="shared" ca="1" si="39"/>
        <v>#NAME?</v>
      </c>
      <c r="AT89" s="62" t="e">
        <f t="shared" ref="AT89:BS89" ca="1" si="40">AT10</f>
        <v>#NAME?</v>
      </c>
      <c r="AU89" s="62" t="e">
        <f t="shared" ca="1" si="40"/>
        <v>#NAME?</v>
      </c>
      <c r="AV89" s="62" t="e">
        <f t="shared" ca="1" si="40"/>
        <v>#NAME?</v>
      </c>
      <c r="AW89" s="62" t="e">
        <f t="shared" ca="1" si="40"/>
        <v>#NAME?</v>
      </c>
      <c r="AX89" s="62" t="e">
        <f t="shared" ca="1" si="40"/>
        <v>#NAME?</v>
      </c>
      <c r="AY89" s="62" t="e">
        <f t="shared" ca="1" si="40"/>
        <v>#NAME?</v>
      </c>
      <c r="AZ89" s="62" t="e">
        <f t="shared" ca="1" si="40"/>
        <v>#NAME?</v>
      </c>
      <c r="BA89" s="62" t="e">
        <f t="shared" ca="1" si="40"/>
        <v>#NAME?</v>
      </c>
      <c r="BB89" s="62" t="e">
        <f t="shared" ca="1" si="40"/>
        <v>#NAME?</v>
      </c>
      <c r="BC89" s="62" t="e">
        <f t="shared" ca="1" si="40"/>
        <v>#NAME?</v>
      </c>
      <c r="BD89" s="62" t="e">
        <f t="shared" ca="1" si="40"/>
        <v>#NAME?</v>
      </c>
      <c r="BE89" s="62" t="e">
        <f t="shared" ca="1" si="40"/>
        <v>#NAME?</v>
      </c>
      <c r="BF89" s="62" t="e">
        <f t="shared" ca="1" si="40"/>
        <v>#NAME?</v>
      </c>
      <c r="BG89" s="62" t="e">
        <f t="shared" ca="1" si="40"/>
        <v>#NAME?</v>
      </c>
      <c r="BH89" s="62" t="e">
        <f t="shared" ca="1" si="40"/>
        <v>#NAME?</v>
      </c>
      <c r="BI89" s="62" t="e">
        <f t="shared" ca="1" si="40"/>
        <v>#NAME?</v>
      </c>
      <c r="BJ89" s="62" t="e">
        <f t="shared" ca="1" si="40"/>
        <v>#NAME?</v>
      </c>
      <c r="BK89" s="62" t="e">
        <f t="shared" ca="1" si="40"/>
        <v>#NAME?</v>
      </c>
      <c r="BL89" s="62" t="e">
        <f t="shared" ca="1" si="40"/>
        <v>#NAME?</v>
      </c>
      <c r="BM89" s="62" t="e">
        <f t="shared" ca="1" si="40"/>
        <v>#NAME?</v>
      </c>
      <c r="BN89" s="62" t="e">
        <f t="shared" ca="1" si="40"/>
        <v>#NAME?</v>
      </c>
      <c r="BO89" s="62" t="e">
        <f t="shared" ca="1" si="40"/>
        <v>#NAME?</v>
      </c>
      <c r="BP89" s="62" t="e">
        <f t="shared" ca="1" si="40"/>
        <v>#NAME?</v>
      </c>
      <c r="BQ89" s="62" t="e">
        <f t="shared" ca="1" si="40"/>
        <v>#NAME?</v>
      </c>
      <c r="BR89" s="62" t="e">
        <f t="shared" ca="1" si="40"/>
        <v>#NAME?</v>
      </c>
      <c r="BS89" s="62" t="e">
        <f t="shared" ca="1" si="40"/>
        <v>#NAME?</v>
      </c>
    </row>
    <row r="90" spans="1:71" s="87" customFormat="1" hidden="1" x14ac:dyDescent="0.2">
      <c r="A90" s="12" t="s">
        <v>60</v>
      </c>
      <c r="B90" s="96"/>
      <c r="C90" s="14">
        <v>525</v>
      </c>
      <c r="D90" s="379">
        <v>3709</v>
      </c>
      <c r="E90" s="14">
        <v>535</v>
      </c>
      <c r="F90" s="14">
        <v>734</v>
      </c>
      <c r="G90" s="14">
        <v>1238</v>
      </c>
      <c r="H90" s="14">
        <v>1286</v>
      </c>
      <c r="I90" s="14">
        <v>1189</v>
      </c>
      <c r="J90" s="14">
        <v>1164</v>
      </c>
      <c r="K90" s="14">
        <v>1201</v>
      </c>
      <c r="L90" s="14">
        <v>1521</v>
      </c>
      <c r="M90" s="14">
        <v>1553</v>
      </c>
      <c r="N90" s="14">
        <v>1726</v>
      </c>
      <c r="O90" s="14">
        <v>1723</v>
      </c>
      <c r="P90" s="97">
        <v>1765</v>
      </c>
      <c r="Q90" s="379">
        <v>3709</v>
      </c>
      <c r="R90" s="14">
        <v>1929</v>
      </c>
      <c r="S90" s="98">
        <v>1874</v>
      </c>
      <c r="T90" s="99">
        <v>2266</v>
      </c>
      <c r="U90" s="17">
        <v>2198</v>
      </c>
      <c r="V90" s="65">
        <v>2252</v>
      </c>
      <c r="W90" s="65">
        <v>2065</v>
      </c>
      <c r="X90" s="65">
        <v>2142</v>
      </c>
      <c r="Y90" s="65">
        <v>2073</v>
      </c>
      <c r="Z90" s="65">
        <v>2165</v>
      </c>
      <c r="AA90" s="65">
        <v>2315</v>
      </c>
      <c r="AB90" s="65">
        <v>2201</v>
      </c>
      <c r="AC90" s="65">
        <v>2329</v>
      </c>
      <c r="AD90" s="17">
        <v>2503</v>
      </c>
      <c r="AE90" s="65">
        <v>2624</v>
      </c>
      <c r="AF90" s="65">
        <v>2549</v>
      </c>
      <c r="AG90" s="17">
        <v>2681</v>
      </c>
      <c r="AH90" s="65">
        <v>2636</v>
      </c>
      <c r="AI90" s="65">
        <v>2192</v>
      </c>
      <c r="AJ90" s="16">
        <v>2306</v>
      </c>
      <c r="AK90" s="65">
        <v>2394</v>
      </c>
      <c r="AL90" s="65">
        <v>2516</v>
      </c>
      <c r="AM90" s="380">
        <f>ROUND(((Q90/31)*10),0)</f>
        <v>1196</v>
      </c>
      <c r="AN90" s="65">
        <v>814</v>
      </c>
      <c r="AO90" s="34"/>
      <c r="AP90" s="34"/>
      <c r="AQ90" s="33"/>
      <c r="AR90" s="34"/>
      <c r="AS90" s="19" t="str">
        <f>IF(AQ90="","",(SUM(AQ90,AN90)))</f>
        <v/>
      </c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s="87" customFormat="1" hidden="1" x14ac:dyDescent="0.2">
      <c r="A91" s="12" t="s">
        <v>61</v>
      </c>
      <c r="B91" s="96"/>
      <c r="C91" s="14">
        <v>0</v>
      </c>
      <c r="D91" s="379"/>
      <c r="E91" s="14">
        <v>172</v>
      </c>
      <c r="F91" s="14">
        <v>67</v>
      </c>
      <c r="G91" s="14">
        <v>26</v>
      </c>
      <c r="H91" s="14">
        <v>1</v>
      </c>
      <c r="I91" s="14">
        <v>3</v>
      </c>
      <c r="J91" s="14">
        <v>86</v>
      </c>
      <c r="K91" s="14">
        <v>59</v>
      </c>
      <c r="L91" s="14">
        <v>18</v>
      </c>
      <c r="M91" s="14">
        <v>1</v>
      </c>
      <c r="N91" s="14">
        <v>2</v>
      </c>
      <c r="O91" s="14">
        <v>6</v>
      </c>
      <c r="P91" s="97">
        <v>73</v>
      </c>
      <c r="Q91" s="379"/>
      <c r="R91" s="14">
        <v>71</v>
      </c>
      <c r="S91" s="98">
        <v>12</v>
      </c>
      <c r="T91" s="99">
        <v>10</v>
      </c>
      <c r="U91" s="23">
        <v>12</v>
      </c>
      <c r="V91" s="65">
        <v>12</v>
      </c>
      <c r="W91" s="65">
        <v>0</v>
      </c>
      <c r="X91" s="65">
        <v>0</v>
      </c>
      <c r="Y91" s="65">
        <v>0</v>
      </c>
      <c r="Z91" s="65">
        <v>6</v>
      </c>
      <c r="AA91" s="65">
        <v>2</v>
      </c>
      <c r="AB91" s="65">
        <v>7</v>
      </c>
      <c r="AC91" s="65">
        <v>1</v>
      </c>
      <c r="AD91" s="23">
        <v>10</v>
      </c>
      <c r="AE91" s="65">
        <v>32</v>
      </c>
      <c r="AF91" s="65">
        <v>3</v>
      </c>
      <c r="AG91" s="23">
        <v>1</v>
      </c>
      <c r="AH91" s="65">
        <v>1</v>
      </c>
      <c r="AI91" s="65">
        <v>0</v>
      </c>
      <c r="AJ91" s="16">
        <v>0</v>
      </c>
      <c r="AK91" s="65">
        <v>0</v>
      </c>
      <c r="AL91" s="65">
        <v>2</v>
      </c>
      <c r="AM91" s="381"/>
      <c r="AN91" s="65">
        <v>0</v>
      </c>
      <c r="AO91" s="34"/>
      <c r="AP91" s="34"/>
      <c r="AQ91" s="33"/>
      <c r="AR91" s="34"/>
      <c r="AS91" s="19" t="str">
        <f>IF(AQ91="","",(SUM(AQ91,AN91)))</f>
        <v/>
      </c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s="101" customFormat="1" hidden="1" x14ac:dyDescent="0.2">
      <c r="A92" s="37" t="s">
        <v>51</v>
      </c>
      <c r="B92" s="39">
        <f t="shared" ref="B92:BM92" si="41">SUM(B90:B91)</f>
        <v>0</v>
      </c>
      <c r="C92" s="39">
        <f t="shared" si="41"/>
        <v>525</v>
      </c>
      <c r="D92" s="39">
        <f t="shared" si="41"/>
        <v>3709</v>
      </c>
      <c r="E92" s="39">
        <f t="shared" si="41"/>
        <v>707</v>
      </c>
      <c r="F92" s="39">
        <f t="shared" si="41"/>
        <v>801</v>
      </c>
      <c r="G92" s="39">
        <f t="shared" si="41"/>
        <v>1264</v>
      </c>
      <c r="H92" s="39">
        <f t="shared" si="41"/>
        <v>1287</v>
      </c>
      <c r="I92" s="39">
        <f t="shared" si="41"/>
        <v>1192</v>
      </c>
      <c r="J92" s="39">
        <f t="shared" si="41"/>
        <v>1250</v>
      </c>
      <c r="K92" s="39">
        <f t="shared" si="41"/>
        <v>1260</v>
      </c>
      <c r="L92" s="39">
        <f t="shared" si="41"/>
        <v>1539</v>
      </c>
      <c r="M92" s="39">
        <f t="shared" si="41"/>
        <v>1554</v>
      </c>
      <c r="N92" s="39">
        <f t="shared" si="41"/>
        <v>1728</v>
      </c>
      <c r="O92" s="39">
        <f t="shared" si="41"/>
        <v>1729</v>
      </c>
      <c r="P92" s="39">
        <f t="shared" si="41"/>
        <v>1838</v>
      </c>
      <c r="Q92" s="39">
        <f>SUM(Q90:Q91)</f>
        <v>3709</v>
      </c>
      <c r="R92" s="39">
        <f t="shared" si="41"/>
        <v>2000</v>
      </c>
      <c r="S92" s="39">
        <f t="shared" si="41"/>
        <v>1886</v>
      </c>
      <c r="T92" s="100">
        <f t="shared" si="41"/>
        <v>2276</v>
      </c>
      <c r="U92" s="56">
        <f t="shared" si="41"/>
        <v>2210</v>
      </c>
      <c r="V92" s="56">
        <f t="shared" si="41"/>
        <v>2264</v>
      </c>
      <c r="W92" s="56">
        <f t="shared" si="41"/>
        <v>2065</v>
      </c>
      <c r="X92" s="56">
        <f t="shared" si="41"/>
        <v>2142</v>
      </c>
      <c r="Y92" s="56">
        <f t="shared" si="41"/>
        <v>2073</v>
      </c>
      <c r="Z92" s="56">
        <f t="shared" si="41"/>
        <v>2171</v>
      </c>
      <c r="AA92" s="56">
        <f t="shared" si="41"/>
        <v>2317</v>
      </c>
      <c r="AB92" s="56">
        <f t="shared" si="41"/>
        <v>2208</v>
      </c>
      <c r="AC92" s="56">
        <f t="shared" si="41"/>
        <v>2330</v>
      </c>
      <c r="AD92" s="56">
        <f t="shared" si="41"/>
        <v>2513</v>
      </c>
      <c r="AE92" s="56">
        <f t="shared" si="41"/>
        <v>2656</v>
      </c>
      <c r="AF92" s="56">
        <f t="shared" si="41"/>
        <v>2552</v>
      </c>
      <c r="AG92" s="56">
        <f t="shared" si="41"/>
        <v>2682</v>
      </c>
      <c r="AH92" s="56">
        <f t="shared" si="41"/>
        <v>2637</v>
      </c>
      <c r="AI92" s="56">
        <f t="shared" si="41"/>
        <v>2192</v>
      </c>
      <c r="AJ92" s="56">
        <f t="shared" si="41"/>
        <v>2306</v>
      </c>
      <c r="AK92" s="56">
        <f t="shared" si="41"/>
        <v>2394</v>
      </c>
      <c r="AL92" s="56">
        <f t="shared" si="41"/>
        <v>2518</v>
      </c>
      <c r="AM92" s="56">
        <f t="shared" si="41"/>
        <v>1196</v>
      </c>
      <c r="AN92" s="56">
        <f t="shared" si="41"/>
        <v>814</v>
      </c>
      <c r="AO92" s="34"/>
      <c r="AP92" s="56"/>
      <c r="AQ92" s="56">
        <f t="shared" si="41"/>
        <v>0</v>
      </c>
      <c r="AR92" s="56"/>
      <c r="AS92" s="56">
        <f t="shared" si="41"/>
        <v>0</v>
      </c>
      <c r="AT92" s="56">
        <f t="shared" si="41"/>
        <v>0</v>
      </c>
      <c r="AU92" s="56">
        <f t="shared" si="41"/>
        <v>0</v>
      </c>
      <c r="AV92" s="56">
        <f t="shared" si="41"/>
        <v>0</v>
      </c>
      <c r="AW92" s="56">
        <f t="shared" si="41"/>
        <v>0</v>
      </c>
      <c r="AX92" s="56">
        <f t="shared" si="41"/>
        <v>0</v>
      </c>
      <c r="AY92" s="56">
        <f t="shared" si="41"/>
        <v>0</v>
      </c>
      <c r="AZ92" s="56">
        <f t="shared" si="41"/>
        <v>0</v>
      </c>
      <c r="BA92" s="56">
        <f t="shared" si="41"/>
        <v>0</v>
      </c>
      <c r="BB92" s="56">
        <f t="shared" si="41"/>
        <v>0</v>
      </c>
      <c r="BC92" s="56">
        <f t="shared" si="41"/>
        <v>0</v>
      </c>
      <c r="BD92" s="56">
        <f t="shared" si="41"/>
        <v>0</v>
      </c>
      <c r="BE92" s="56">
        <f t="shared" si="41"/>
        <v>0</v>
      </c>
      <c r="BF92" s="56">
        <f t="shared" si="41"/>
        <v>0</v>
      </c>
      <c r="BG92" s="56">
        <f t="shared" si="41"/>
        <v>0</v>
      </c>
      <c r="BH92" s="56">
        <f t="shared" si="41"/>
        <v>0</v>
      </c>
      <c r="BI92" s="56">
        <f t="shared" si="41"/>
        <v>0</v>
      </c>
      <c r="BJ92" s="56">
        <f t="shared" si="41"/>
        <v>0</v>
      </c>
      <c r="BK92" s="56">
        <f t="shared" si="41"/>
        <v>0</v>
      </c>
      <c r="BL92" s="56">
        <f t="shared" si="41"/>
        <v>0</v>
      </c>
      <c r="BM92" s="56">
        <f t="shared" si="41"/>
        <v>0</v>
      </c>
      <c r="BN92" s="56">
        <f t="shared" ref="BN92:BS92" si="42">SUM(BN90:BN91)</f>
        <v>0</v>
      </c>
      <c r="BO92" s="56">
        <f t="shared" si="42"/>
        <v>0</v>
      </c>
      <c r="BP92" s="56">
        <f t="shared" si="42"/>
        <v>0</v>
      </c>
      <c r="BQ92" s="56">
        <f t="shared" si="42"/>
        <v>0</v>
      </c>
      <c r="BR92" s="56">
        <f t="shared" si="42"/>
        <v>0</v>
      </c>
      <c r="BS92" s="56">
        <f t="shared" si="42"/>
        <v>0</v>
      </c>
    </row>
    <row r="93" spans="1:71" s="87" customFormat="1" hidden="1" x14ac:dyDescent="0.2">
      <c r="A93" s="71"/>
      <c r="B93" s="72"/>
      <c r="C93" s="72"/>
      <c r="D93" s="72"/>
      <c r="E93" s="72"/>
      <c r="F93" s="72"/>
      <c r="G93" s="72"/>
      <c r="H93" s="102"/>
      <c r="I93" s="102"/>
      <c r="J93" s="72"/>
      <c r="K93" s="72"/>
      <c r="L93" s="72"/>
      <c r="M93" s="72"/>
      <c r="N93" s="72"/>
      <c r="O93" s="102"/>
      <c r="P93" s="72"/>
      <c r="Q93" s="72"/>
      <c r="R93" s="102"/>
      <c r="S93" s="102"/>
      <c r="T93" s="70"/>
      <c r="U93" s="69"/>
      <c r="V93" s="70"/>
      <c r="W93" s="70"/>
      <c r="X93" s="69"/>
      <c r="Y93" s="69"/>
      <c r="Z93" s="70"/>
      <c r="AA93" s="70"/>
      <c r="AB93" s="69"/>
      <c r="AC93" s="69"/>
      <c r="AD93" s="69"/>
      <c r="AE93" s="69"/>
      <c r="AF93" s="69"/>
      <c r="AG93" s="69"/>
      <c r="AH93" s="69"/>
      <c r="AI93" s="69"/>
      <c r="AJ93" s="70"/>
      <c r="AK93" s="69"/>
      <c r="AL93" s="69"/>
      <c r="AM93" s="69"/>
      <c r="AN93" s="69"/>
      <c r="AO93" s="34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</row>
    <row r="94" spans="1:71" s="87" customFormat="1" hidden="1" x14ac:dyDescent="0.2">
      <c r="A94" s="103" t="s">
        <v>62</v>
      </c>
      <c r="B94" s="104"/>
      <c r="C94" s="62">
        <f>$C$10</f>
        <v>44531</v>
      </c>
      <c r="D94" s="104"/>
      <c r="E94" s="62" t="e">
        <f ca="1">$E$10</f>
        <v>#NAME?</v>
      </c>
      <c r="F94" s="62" t="e">
        <f ca="1">$F$10</f>
        <v>#NAME?</v>
      </c>
      <c r="G94" s="62" t="e">
        <f ca="1">$G$10</f>
        <v>#NAME?</v>
      </c>
      <c r="H94" s="62" t="e">
        <f ca="1">$H$10</f>
        <v>#NAME?</v>
      </c>
      <c r="I94" s="62" t="e">
        <f ca="1">$I$10</f>
        <v>#NAME?</v>
      </c>
      <c r="J94" s="62" t="e">
        <f ca="1">$J$10</f>
        <v>#NAME?</v>
      </c>
      <c r="K94" s="62" t="e">
        <f ca="1">$K$10</f>
        <v>#NAME?</v>
      </c>
      <c r="L94" s="62" t="e">
        <f ca="1">$L$10</f>
        <v>#NAME?</v>
      </c>
      <c r="M94" s="62" t="e">
        <f ca="1">$M$10</f>
        <v>#NAME?</v>
      </c>
      <c r="N94" s="62" t="e">
        <f ca="1">$N$10</f>
        <v>#NAME?</v>
      </c>
      <c r="O94" s="62" t="e">
        <f ca="1">$O$10</f>
        <v>#NAME?</v>
      </c>
      <c r="P94" s="62" t="e">
        <f ca="1">$P$10</f>
        <v>#NAME?</v>
      </c>
      <c r="Q94" s="104"/>
      <c r="R94" s="62" t="e">
        <f t="shared" ref="R94:AK94" ca="1" si="43">R10</f>
        <v>#NAME?</v>
      </c>
      <c r="S94" s="62" t="e">
        <f t="shared" ca="1" si="43"/>
        <v>#NAME?</v>
      </c>
      <c r="T94" s="62" t="e">
        <f t="shared" ca="1" si="43"/>
        <v>#NAME?</v>
      </c>
      <c r="U94" s="62" t="e">
        <f t="shared" ca="1" si="43"/>
        <v>#NAME?</v>
      </c>
      <c r="V94" s="62" t="e">
        <f t="shared" ca="1" si="43"/>
        <v>#NAME?</v>
      </c>
      <c r="W94" s="62" t="e">
        <f t="shared" ca="1" si="43"/>
        <v>#NAME?</v>
      </c>
      <c r="X94" s="62" t="e">
        <f t="shared" ca="1" si="43"/>
        <v>#NAME?</v>
      </c>
      <c r="Y94" s="62" t="e">
        <f t="shared" ca="1" si="43"/>
        <v>#NAME?</v>
      </c>
      <c r="Z94" s="62" t="e">
        <f t="shared" ca="1" si="43"/>
        <v>#NAME?</v>
      </c>
      <c r="AA94" s="62" t="e">
        <f t="shared" ca="1" si="43"/>
        <v>#NAME?</v>
      </c>
      <c r="AB94" s="62" t="e">
        <f t="shared" ca="1" si="43"/>
        <v>#NAME?</v>
      </c>
      <c r="AC94" s="62" t="e">
        <f t="shared" ca="1" si="43"/>
        <v>#NAME?</v>
      </c>
      <c r="AD94" s="62" t="e">
        <f t="shared" ca="1" si="43"/>
        <v>#NAME?</v>
      </c>
      <c r="AE94" s="62" t="e">
        <f t="shared" ca="1" si="43"/>
        <v>#NAME?</v>
      </c>
      <c r="AF94" s="62" t="e">
        <f t="shared" ca="1" si="43"/>
        <v>#NAME?</v>
      </c>
      <c r="AG94" s="62" t="e">
        <f t="shared" ca="1" si="43"/>
        <v>#NAME?</v>
      </c>
      <c r="AH94" s="62" t="e">
        <f t="shared" ca="1" si="43"/>
        <v>#NAME?</v>
      </c>
      <c r="AI94" s="62" t="e">
        <f t="shared" ca="1" si="43"/>
        <v>#NAME?</v>
      </c>
      <c r="AJ94" s="62" t="e">
        <f t="shared" ca="1" si="43"/>
        <v>#NAME?</v>
      </c>
      <c r="AK94" s="62" t="e">
        <f t="shared" ca="1" si="43"/>
        <v>#NAME?</v>
      </c>
      <c r="AL94" s="62" t="e">
        <f ca="1">AL$10</f>
        <v>#NAME?</v>
      </c>
      <c r="AM94" s="95"/>
      <c r="AN94" s="62" t="str">
        <f t="shared" ref="AN94:AS94" si="44">AN$10</f>
        <v>1-10-out-24</v>
      </c>
      <c r="AO94" s="34"/>
      <c r="AP94" s="62"/>
      <c r="AQ94" s="62" t="str">
        <f t="shared" si="44"/>
        <v>11-31-out-24</v>
      </c>
      <c r="AR94" s="62"/>
      <c r="AS94" s="62" t="e">
        <f t="shared" ca="1" si="44"/>
        <v>#NAME?</v>
      </c>
      <c r="AT94" s="62" t="e">
        <f t="shared" ref="AT94:BS94" ca="1" si="45">AT10</f>
        <v>#NAME?</v>
      </c>
      <c r="AU94" s="62" t="e">
        <f t="shared" ca="1" si="45"/>
        <v>#NAME?</v>
      </c>
      <c r="AV94" s="62" t="e">
        <f t="shared" ca="1" si="45"/>
        <v>#NAME?</v>
      </c>
      <c r="AW94" s="62" t="e">
        <f t="shared" ca="1" si="45"/>
        <v>#NAME?</v>
      </c>
      <c r="AX94" s="62" t="e">
        <f t="shared" ca="1" si="45"/>
        <v>#NAME?</v>
      </c>
      <c r="AY94" s="62" t="e">
        <f t="shared" ca="1" si="45"/>
        <v>#NAME?</v>
      </c>
      <c r="AZ94" s="62" t="e">
        <f t="shared" ca="1" si="45"/>
        <v>#NAME?</v>
      </c>
      <c r="BA94" s="62" t="e">
        <f t="shared" ca="1" si="45"/>
        <v>#NAME?</v>
      </c>
      <c r="BB94" s="62" t="e">
        <f t="shared" ca="1" si="45"/>
        <v>#NAME?</v>
      </c>
      <c r="BC94" s="62" t="e">
        <f t="shared" ca="1" si="45"/>
        <v>#NAME?</v>
      </c>
      <c r="BD94" s="62" t="e">
        <f t="shared" ca="1" si="45"/>
        <v>#NAME?</v>
      </c>
      <c r="BE94" s="62" t="e">
        <f t="shared" ca="1" si="45"/>
        <v>#NAME?</v>
      </c>
      <c r="BF94" s="62" t="e">
        <f t="shared" ca="1" si="45"/>
        <v>#NAME?</v>
      </c>
      <c r="BG94" s="62" t="e">
        <f t="shared" ca="1" si="45"/>
        <v>#NAME?</v>
      </c>
      <c r="BH94" s="62" t="e">
        <f t="shared" ca="1" si="45"/>
        <v>#NAME?</v>
      </c>
      <c r="BI94" s="62" t="e">
        <f t="shared" ca="1" si="45"/>
        <v>#NAME?</v>
      </c>
      <c r="BJ94" s="62" t="e">
        <f t="shared" ca="1" si="45"/>
        <v>#NAME?</v>
      </c>
      <c r="BK94" s="62" t="e">
        <f t="shared" ca="1" si="45"/>
        <v>#NAME?</v>
      </c>
      <c r="BL94" s="62" t="e">
        <f t="shared" ca="1" si="45"/>
        <v>#NAME?</v>
      </c>
      <c r="BM94" s="62" t="e">
        <f t="shared" ca="1" si="45"/>
        <v>#NAME?</v>
      </c>
      <c r="BN94" s="62" t="e">
        <f t="shared" ca="1" si="45"/>
        <v>#NAME?</v>
      </c>
      <c r="BO94" s="62" t="e">
        <f t="shared" ca="1" si="45"/>
        <v>#NAME?</v>
      </c>
      <c r="BP94" s="62" t="e">
        <f t="shared" ca="1" si="45"/>
        <v>#NAME?</v>
      </c>
      <c r="BQ94" s="62" t="e">
        <f t="shared" ca="1" si="45"/>
        <v>#NAME?</v>
      </c>
      <c r="BR94" s="62" t="e">
        <f t="shared" ca="1" si="45"/>
        <v>#NAME?</v>
      </c>
      <c r="BS94" s="62" t="e">
        <f t="shared" ca="1" si="45"/>
        <v>#NAME?</v>
      </c>
    </row>
    <row r="95" spans="1:71" s="87" customFormat="1" hidden="1" x14ac:dyDescent="0.2">
      <c r="A95" s="105" t="s">
        <v>63</v>
      </c>
      <c r="B95" s="106"/>
      <c r="C95" s="65">
        <v>0</v>
      </c>
      <c r="D95" s="107"/>
      <c r="E95" s="65">
        <v>0</v>
      </c>
      <c r="F95" s="65">
        <v>0</v>
      </c>
      <c r="G95" s="108">
        <v>320</v>
      </c>
      <c r="H95" s="65">
        <v>314</v>
      </c>
      <c r="I95" s="65">
        <v>406</v>
      </c>
      <c r="J95" s="65">
        <v>391</v>
      </c>
      <c r="K95" s="65">
        <v>446</v>
      </c>
      <c r="L95" s="65">
        <v>475</v>
      </c>
      <c r="M95" s="65">
        <v>450</v>
      </c>
      <c r="N95" s="65">
        <v>433</v>
      </c>
      <c r="O95" s="65">
        <v>386</v>
      </c>
      <c r="P95" s="65">
        <v>415</v>
      </c>
      <c r="Q95" s="107"/>
      <c r="R95" s="89">
        <v>430</v>
      </c>
      <c r="S95" s="65">
        <v>415</v>
      </c>
      <c r="T95" s="65">
        <v>497</v>
      </c>
      <c r="U95" s="65">
        <v>512</v>
      </c>
      <c r="V95" s="65">
        <v>525</v>
      </c>
      <c r="W95" s="65">
        <v>429</v>
      </c>
      <c r="X95" s="65">
        <v>388</v>
      </c>
      <c r="Y95" s="65">
        <v>473</v>
      </c>
      <c r="Z95" s="65">
        <v>359</v>
      </c>
      <c r="AA95" s="65">
        <v>358</v>
      </c>
      <c r="AB95" s="65">
        <v>349</v>
      </c>
      <c r="AC95" s="65">
        <v>394</v>
      </c>
      <c r="AD95" s="65">
        <v>361</v>
      </c>
      <c r="AE95" s="65">
        <v>384</v>
      </c>
      <c r="AF95" s="65">
        <v>361</v>
      </c>
      <c r="AG95" s="65">
        <v>356</v>
      </c>
      <c r="AH95" s="65">
        <v>393</v>
      </c>
      <c r="AI95" s="65">
        <v>395</v>
      </c>
      <c r="AJ95" s="65">
        <v>366</v>
      </c>
      <c r="AK95" s="65">
        <v>383</v>
      </c>
      <c r="AL95" s="65">
        <v>370</v>
      </c>
      <c r="AM95" s="109"/>
      <c r="AN95" s="65">
        <v>128</v>
      </c>
      <c r="AO95" s="34"/>
      <c r="AP95" s="34"/>
      <c r="AQ95" s="33"/>
      <c r="AR95" s="34"/>
      <c r="AS95" s="19" t="str">
        <f>IF(AQ95="","",(SUM(AQ95,AN95)))</f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s="87" customFormat="1" hidden="1" x14ac:dyDescent="0.25">
      <c r="A96" s="57"/>
      <c r="B96" s="69"/>
      <c r="C96" s="69"/>
      <c r="D96" s="69"/>
      <c r="E96" s="69"/>
      <c r="F96" s="69"/>
      <c r="G96" s="69"/>
      <c r="H96" s="70"/>
      <c r="I96" s="70"/>
      <c r="J96" s="69"/>
      <c r="K96" s="69"/>
      <c r="L96" s="69"/>
      <c r="M96" s="69"/>
      <c r="N96" s="69"/>
      <c r="O96" s="70"/>
      <c r="P96" s="59"/>
      <c r="Q96" s="59"/>
      <c r="R96" s="90"/>
      <c r="S96" s="90"/>
      <c r="T96" s="70"/>
      <c r="U96" s="69"/>
      <c r="V96" s="70"/>
      <c r="W96" s="70"/>
      <c r="X96" s="69"/>
      <c r="Y96" s="69"/>
      <c r="Z96" s="70"/>
      <c r="AA96" s="70"/>
      <c r="AB96" s="69"/>
      <c r="AC96" s="69"/>
      <c r="AD96" s="69"/>
      <c r="AE96" s="69"/>
      <c r="AF96" s="69"/>
      <c r="AG96" s="69"/>
      <c r="AH96" s="69"/>
      <c r="AI96" s="69"/>
      <c r="AJ96" s="70"/>
      <c r="AK96" s="69"/>
      <c r="AL96" s="69"/>
      <c r="AM96" s="69"/>
      <c r="AN96" s="69"/>
      <c r="AO96" s="57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</row>
    <row r="97" spans="1:71" s="87" customFormat="1" hidden="1" x14ac:dyDescent="0.2">
      <c r="A97" s="110" t="s">
        <v>64</v>
      </c>
      <c r="B97" s="111"/>
      <c r="C97" s="112">
        <f>$C$10</f>
        <v>44531</v>
      </c>
      <c r="D97" s="111"/>
      <c r="E97" s="112" t="e">
        <f ca="1">$E$10</f>
        <v>#NAME?</v>
      </c>
      <c r="F97" s="112" t="e">
        <f ca="1">$F$10</f>
        <v>#NAME?</v>
      </c>
      <c r="G97" s="112" t="e">
        <f ca="1">$G$10</f>
        <v>#NAME?</v>
      </c>
      <c r="H97" s="112" t="e">
        <f ca="1">$H$10</f>
        <v>#NAME?</v>
      </c>
      <c r="I97" s="112" t="e">
        <f ca="1">$I$10</f>
        <v>#NAME?</v>
      </c>
      <c r="J97" s="112" t="e">
        <f ca="1">$J$10</f>
        <v>#NAME?</v>
      </c>
      <c r="K97" s="112" t="e">
        <f ca="1">$K$10</f>
        <v>#NAME?</v>
      </c>
      <c r="L97" s="112" t="e">
        <f ca="1">$L$10</f>
        <v>#NAME?</v>
      </c>
      <c r="M97" s="112" t="e">
        <f ca="1">$M$10</f>
        <v>#NAME?</v>
      </c>
      <c r="N97" s="112" t="e">
        <f ca="1">$N$10</f>
        <v>#NAME?</v>
      </c>
      <c r="O97" s="112" t="e">
        <f ca="1">$O$10</f>
        <v>#NAME?</v>
      </c>
      <c r="P97" s="113" t="e">
        <f ca="1">$P$10</f>
        <v>#NAME?</v>
      </c>
      <c r="Q97" s="114"/>
      <c r="R97" s="93" t="e">
        <f t="shared" ref="R97:AK97" ca="1" si="46">R10</f>
        <v>#NAME?</v>
      </c>
      <c r="S97" s="93" t="e">
        <f t="shared" ca="1" si="46"/>
        <v>#NAME?</v>
      </c>
      <c r="T97" s="95" t="e">
        <f t="shared" ca="1" si="46"/>
        <v>#NAME?</v>
      </c>
      <c r="U97" s="62" t="e">
        <f t="shared" ca="1" si="46"/>
        <v>#NAME?</v>
      </c>
      <c r="V97" s="62" t="e">
        <f t="shared" ca="1" si="46"/>
        <v>#NAME?</v>
      </c>
      <c r="W97" s="62" t="e">
        <f t="shared" ca="1" si="46"/>
        <v>#NAME?</v>
      </c>
      <c r="X97" s="62" t="e">
        <f t="shared" ca="1" si="46"/>
        <v>#NAME?</v>
      </c>
      <c r="Y97" s="62" t="e">
        <f t="shared" ca="1" si="46"/>
        <v>#NAME?</v>
      </c>
      <c r="Z97" s="62" t="e">
        <f t="shared" ca="1" si="46"/>
        <v>#NAME?</v>
      </c>
      <c r="AA97" s="62" t="e">
        <f t="shared" ca="1" si="46"/>
        <v>#NAME?</v>
      </c>
      <c r="AB97" s="62" t="e">
        <f t="shared" ca="1" si="46"/>
        <v>#NAME?</v>
      </c>
      <c r="AC97" s="62" t="e">
        <f t="shared" ca="1" si="46"/>
        <v>#NAME?</v>
      </c>
      <c r="AD97" s="62" t="e">
        <f t="shared" ca="1" si="46"/>
        <v>#NAME?</v>
      </c>
      <c r="AE97" s="115" t="e">
        <f t="shared" ca="1" si="46"/>
        <v>#NAME?</v>
      </c>
      <c r="AF97" s="62" t="e">
        <f t="shared" ca="1" si="46"/>
        <v>#NAME?</v>
      </c>
      <c r="AG97" s="62" t="e">
        <f t="shared" ca="1" si="46"/>
        <v>#NAME?</v>
      </c>
      <c r="AH97" s="62" t="e">
        <f t="shared" ca="1" si="46"/>
        <v>#NAME?</v>
      </c>
      <c r="AI97" s="115" t="e">
        <f t="shared" ca="1" si="46"/>
        <v>#NAME?</v>
      </c>
      <c r="AJ97" s="62" t="e">
        <f t="shared" ca="1" si="46"/>
        <v>#NAME?</v>
      </c>
      <c r="AK97" s="62" t="e">
        <f t="shared" ca="1" si="46"/>
        <v>#NAME?</v>
      </c>
      <c r="AL97" s="62" t="e">
        <f ca="1">AL$10</f>
        <v>#NAME?</v>
      </c>
      <c r="AM97" s="95"/>
      <c r="AN97" s="62" t="str">
        <f t="shared" ref="AN97:AS97" si="47">AN$10</f>
        <v>1-10-out-24</v>
      </c>
      <c r="AO97" s="34"/>
      <c r="AP97" s="62"/>
      <c r="AQ97" s="62" t="str">
        <f t="shared" si="47"/>
        <v>11-31-out-24</v>
      </c>
      <c r="AR97" s="62"/>
      <c r="AS97" s="62" t="e">
        <f t="shared" ca="1" si="47"/>
        <v>#NAME?</v>
      </c>
      <c r="AT97" s="62" t="e">
        <f t="shared" ref="AT97:BS97" ca="1" si="48">AT10</f>
        <v>#NAME?</v>
      </c>
      <c r="AU97" s="62" t="e">
        <f t="shared" ca="1" si="48"/>
        <v>#NAME?</v>
      </c>
      <c r="AV97" s="62" t="e">
        <f t="shared" ca="1" si="48"/>
        <v>#NAME?</v>
      </c>
      <c r="AW97" s="62" t="e">
        <f t="shared" ca="1" si="48"/>
        <v>#NAME?</v>
      </c>
      <c r="AX97" s="62" t="e">
        <f t="shared" ca="1" si="48"/>
        <v>#NAME?</v>
      </c>
      <c r="AY97" s="62" t="e">
        <f t="shared" ca="1" si="48"/>
        <v>#NAME?</v>
      </c>
      <c r="AZ97" s="62" t="e">
        <f t="shared" ca="1" si="48"/>
        <v>#NAME?</v>
      </c>
      <c r="BA97" s="62" t="e">
        <f t="shared" ca="1" si="48"/>
        <v>#NAME?</v>
      </c>
      <c r="BB97" s="62" t="e">
        <f t="shared" ca="1" si="48"/>
        <v>#NAME?</v>
      </c>
      <c r="BC97" s="62" t="e">
        <f t="shared" ca="1" si="48"/>
        <v>#NAME?</v>
      </c>
      <c r="BD97" s="62" t="e">
        <f t="shared" ca="1" si="48"/>
        <v>#NAME?</v>
      </c>
      <c r="BE97" s="62" t="e">
        <f t="shared" ca="1" si="48"/>
        <v>#NAME?</v>
      </c>
      <c r="BF97" s="62" t="e">
        <f t="shared" ca="1" si="48"/>
        <v>#NAME?</v>
      </c>
      <c r="BG97" s="62" t="e">
        <f t="shared" ca="1" si="48"/>
        <v>#NAME?</v>
      </c>
      <c r="BH97" s="62" t="e">
        <f t="shared" ca="1" si="48"/>
        <v>#NAME?</v>
      </c>
      <c r="BI97" s="62" t="e">
        <f t="shared" ca="1" si="48"/>
        <v>#NAME?</v>
      </c>
      <c r="BJ97" s="62" t="e">
        <f t="shared" ca="1" si="48"/>
        <v>#NAME?</v>
      </c>
      <c r="BK97" s="62" t="e">
        <f t="shared" ca="1" si="48"/>
        <v>#NAME?</v>
      </c>
      <c r="BL97" s="62" t="e">
        <f t="shared" ca="1" si="48"/>
        <v>#NAME?</v>
      </c>
      <c r="BM97" s="62" t="e">
        <f t="shared" ca="1" si="48"/>
        <v>#NAME?</v>
      </c>
      <c r="BN97" s="62" t="e">
        <f t="shared" ca="1" si="48"/>
        <v>#NAME?</v>
      </c>
      <c r="BO97" s="62" t="e">
        <f t="shared" ca="1" si="48"/>
        <v>#NAME?</v>
      </c>
      <c r="BP97" s="62" t="e">
        <f t="shared" ca="1" si="48"/>
        <v>#NAME?</v>
      </c>
      <c r="BQ97" s="62" t="e">
        <f t="shared" ca="1" si="48"/>
        <v>#NAME?</v>
      </c>
      <c r="BR97" s="62" t="e">
        <f t="shared" ca="1" si="48"/>
        <v>#NAME?</v>
      </c>
      <c r="BS97" s="62" t="e">
        <f t="shared" ca="1" si="48"/>
        <v>#NAME?</v>
      </c>
    </row>
    <row r="98" spans="1:71" hidden="1" x14ac:dyDescent="0.2">
      <c r="A98" s="116" t="s">
        <v>65</v>
      </c>
      <c r="B98" s="117"/>
      <c r="C98" s="118">
        <v>13124</v>
      </c>
      <c r="D98" s="70"/>
      <c r="E98" s="118">
        <v>18711</v>
      </c>
      <c r="F98" s="117">
        <v>21805</v>
      </c>
      <c r="G98" s="118">
        <v>24241</v>
      </c>
      <c r="H98" s="118">
        <v>20409</v>
      </c>
      <c r="I98" s="118">
        <v>23062</v>
      </c>
      <c r="J98" s="118">
        <v>26943</v>
      </c>
      <c r="K98" s="118">
        <v>36813</v>
      </c>
      <c r="L98" s="119">
        <v>29827</v>
      </c>
      <c r="M98" s="118">
        <v>24165</v>
      </c>
      <c r="N98" s="118">
        <v>25577</v>
      </c>
      <c r="O98" s="118">
        <v>26443</v>
      </c>
      <c r="P98" s="120">
        <v>34638</v>
      </c>
      <c r="Q98" s="121"/>
      <c r="R98" s="122">
        <v>34517</v>
      </c>
      <c r="S98" s="123">
        <v>34139</v>
      </c>
      <c r="T98" s="124">
        <v>41835</v>
      </c>
      <c r="U98" s="49">
        <v>41713</v>
      </c>
      <c r="V98" s="125">
        <v>43773</v>
      </c>
      <c r="W98" s="49">
        <v>41136</v>
      </c>
      <c r="X98" s="49">
        <v>43677</v>
      </c>
      <c r="Y98" s="49">
        <v>39764</v>
      </c>
      <c r="Z98" s="49">
        <v>42037</v>
      </c>
      <c r="AA98" s="49">
        <v>40463</v>
      </c>
      <c r="AB98" s="49">
        <v>40088</v>
      </c>
      <c r="AC98" s="49">
        <v>36926</v>
      </c>
      <c r="AD98" s="126">
        <v>37813</v>
      </c>
      <c r="AE98" s="65">
        <v>34221</v>
      </c>
      <c r="AF98" s="124">
        <v>33862</v>
      </c>
      <c r="AG98" s="127">
        <v>23087</v>
      </c>
      <c r="AH98" s="127">
        <v>30970</v>
      </c>
      <c r="AI98" s="65">
        <v>29157</v>
      </c>
      <c r="AJ98" s="124">
        <v>30298</v>
      </c>
      <c r="AK98" s="49">
        <v>29718</v>
      </c>
      <c r="AL98" s="49">
        <v>30394</v>
      </c>
      <c r="AM98" s="109"/>
      <c r="AN98" s="49">
        <v>10136</v>
      </c>
      <c r="AO98" s="34"/>
      <c r="AP98" s="34"/>
      <c r="AQ98" s="33"/>
      <c r="AR98" s="34"/>
      <c r="AS98" s="19" t="str">
        <f>IF(AQ98="","",(SUM(AQ98,AN98)))</f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</row>
    <row r="99" spans="1:71" hidden="1" x14ac:dyDescent="0.25">
      <c r="A99" s="57"/>
      <c r="B99" s="69"/>
      <c r="C99" s="69"/>
      <c r="D99" s="69"/>
      <c r="E99" s="69"/>
      <c r="F99" s="69"/>
      <c r="G99" s="69"/>
      <c r="H99" s="70"/>
      <c r="I99" s="70"/>
      <c r="J99" s="69"/>
      <c r="K99" s="69"/>
      <c r="L99" s="69"/>
      <c r="M99" s="69"/>
      <c r="N99" s="69"/>
      <c r="O99" s="70"/>
      <c r="P99" s="72"/>
      <c r="Q99" s="72"/>
      <c r="R99" s="102"/>
      <c r="S99" s="102"/>
      <c r="T99" s="70"/>
      <c r="U99" s="69"/>
      <c r="V99" s="70"/>
      <c r="W99" s="70"/>
      <c r="X99" s="69"/>
      <c r="Y99" s="69"/>
      <c r="Z99" s="70"/>
      <c r="AA99" s="70"/>
      <c r="AB99" s="69"/>
      <c r="AC99" s="69"/>
      <c r="AD99" s="69"/>
      <c r="AE99" s="72"/>
      <c r="AF99" s="69"/>
      <c r="AG99" s="69"/>
      <c r="AH99" s="69"/>
      <c r="AI99" s="72"/>
      <c r="AJ99" s="70"/>
      <c r="AK99" s="69"/>
      <c r="AL99" s="69"/>
      <c r="AM99" s="69"/>
      <c r="AN99" s="69"/>
      <c r="AO99" s="57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</row>
    <row r="100" spans="1:71" s="45" customFormat="1" x14ac:dyDescent="0.25">
      <c r="A100" s="128" t="s">
        <v>66</v>
      </c>
      <c r="B100" s="129"/>
      <c r="C100" s="130">
        <f>$C$10</f>
        <v>44531</v>
      </c>
      <c r="D100" s="129"/>
      <c r="E100" s="130" t="e">
        <f ca="1">$E$10</f>
        <v>#NAME?</v>
      </c>
      <c r="F100" s="130" t="e">
        <f ca="1">$F$10</f>
        <v>#NAME?</v>
      </c>
      <c r="G100" s="130" t="e">
        <f ca="1">$G$10</f>
        <v>#NAME?</v>
      </c>
      <c r="H100" s="130" t="e">
        <f ca="1">$H$10</f>
        <v>#NAME?</v>
      </c>
      <c r="I100" s="130" t="e">
        <f ca="1">$I$10</f>
        <v>#NAME?</v>
      </c>
      <c r="J100" s="130" t="e">
        <f ca="1">$J$10</f>
        <v>#NAME?</v>
      </c>
      <c r="K100" s="130" t="e">
        <f ca="1">$K$10</f>
        <v>#NAME?</v>
      </c>
      <c r="L100" s="130" t="e">
        <f ca="1">$L$10</f>
        <v>#NAME?</v>
      </c>
      <c r="M100" s="130" t="e">
        <f ca="1">$M$10</f>
        <v>#NAME?</v>
      </c>
      <c r="N100" s="130" t="e">
        <f ca="1">$N$10</f>
        <v>#NAME?</v>
      </c>
      <c r="O100" s="130" t="e">
        <f ca="1">$O$10</f>
        <v>#NAME?</v>
      </c>
      <c r="P100" s="130" t="e">
        <f ca="1">P97</f>
        <v>#NAME?</v>
      </c>
      <c r="Q100" s="129"/>
      <c r="R100" s="44" t="e">
        <f t="shared" ref="R100:AK100" ca="1" si="49">R10</f>
        <v>#NAME?</v>
      </c>
      <c r="S100" s="44" t="e">
        <f t="shared" ca="1" si="49"/>
        <v>#NAME?</v>
      </c>
      <c r="T100" s="44" t="e">
        <f t="shared" ca="1" si="49"/>
        <v>#NAME?</v>
      </c>
      <c r="U100" s="44" t="e">
        <f t="shared" ca="1" si="49"/>
        <v>#NAME?</v>
      </c>
      <c r="V100" s="44" t="e">
        <f t="shared" ca="1" si="49"/>
        <v>#NAME?</v>
      </c>
      <c r="W100" s="44" t="e">
        <f t="shared" ca="1" si="49"/>
        <v>#NAME?</v>
      </c>
      <c r="X100" s="44" t="e">
        <f t="shared" ca="1" si="49"/>
        <v>#NAME?</v>
      </c>
      <c r="Y100" s="44" t="e">
        <f t="shared" ca="1" si="49"/>
        <v>#NAME?</v>
      </c>
      <c r="Z100" s="44" t="e">
        <f t="shared" ca="1" si="49"/>
        <v>#NAME?</v>
      </c>
      <c r="AA100" s="44" t="e">
        <f t="shared" ca="1" si="49"/>
        <v>#NAME?</v>
      </c>
      <c r="AB100" s="44" t="e">
        <f t="shared" ca="1" si="49"/>
        <v>#NAME?</v>
      </c>
      <c r="AC100" s="44" t="e">
        <f t="shared" ca="1" si="49"/>
        <v>#NAME?</v>
      </c>
      <c r="AD100" s="44" t="e">
        <f t="shared" ca="1" si="49"/>
        <v>#NAME?</v>
      </c>
      <c r="AE100" s="44" t="e">
        <f t="shared" ca="1" si="49"/>
        <v>#NAME?</v>
      </c>
      <c r="AF100" s="44" t="e">
        <f t="shared" ca="1" si="49"/>
        <v>#NAME?</v>
      </c>
      <c r="AG100" s="44" t="e">
        <f t="shared" ca="1" si="49"/>
        <v>#NAME?</v>
      </c>
      <c r="AH100" s="44" t="e">
        <f t="shared" ca="1" si="49"/>
        <v>#NAME?</v>
      </c>
      <c r="AI100" s="44" t="e">
        <f t="shared" ca="1" si="49"/>
        <v>#NAME?</v>
      </c>
      <c r="AJ100" s="44" t="e">
        <f t="shared" ca="1" si="49"/>
        <v>#NAME?</v>
      </c>
      <c r="AK100" s="44" t="e">
        <f t="shared" ca="1" si="49"/>
        <v>#NAME?</v>
      </c>
      <c r="AL100" s="44" t="e">
        <f ca="1">AL$10</f>
        <v>#NAME?</v>
      </c>
      <c r="AM100" s="131"/>
      <c r="AN100" s="44" t="str">
        <f t="shared" ref="AN100:AS100" si="50">AN$10</f>
        <v>1-10-out-24</v>
      </c>
      <c r="AO100" s="128" t="s">
        <v>67</v>
      </c>
      <c r="AP100" s="131"/>
      <c r="AQ100" s="44" t="str">
        <f t="shared" si="50"/>
        <v>11-31-out-24</v>
      </c>
      <c r="AR100" s="131"/>
      <c r="AS100" s="44" t="e">
        <f t="shared" ca="1" si="50"/>
        <v>#NAME?</v>
      </c>
      <c r="AT100" s="44" t="e">
        <f t="shared" ref="AT100:BS100" ca="1" si="51">AT10</f>
        <v>#NAME?</v>
      </c>
      <c r="AU100" s="44" t="e">
        <f t="shared" ca="1" si="51"/>
        <v>#NAME?</v>
      </c>
      <c r="AV100" s="44" t="e">
        <f t="shared" ca="1" si="51"/>
        <v>#NAME?</v>
      </c>
      <c r="AW100" s="44" t="e">
        <f t="shared" ca="1" si="51"/>
        <v>#NAME?</v>
      </c>
      <c r="AX100" s="44" t="e">
        <f t="shared" ca="1" si="51"/>
        <v>#NAME?</v>
      </c>
      <c r="AY100" s="44" t="e">
        <f t="shared" ca="1" si="51"/>
        <v>#NAME?</v>
      </c>
      <c r="AZ100" s="44" t="e">
        <f t="shared" ca="1" si="51"/>
        <v>#NAME?</v>
      </c>
      <c r="BA100" s="44" t="e">
        <f t="shared" ca="1" si="51"/>
        <v>#NAME?</v>
      </c>
      <c r="BB100" s="44" t="e">
        <f t="shared" ca="1" si="51"/>
        <v>#NAME?</v>
      </c>
      <c r="BC100" s="44" t="e">
        <f t="shared" ca="1" si="51"/>
        <v>#NAME?</v>
      </c>
      <c r="BD100" s="44" t="e">
        <f t="shared" ca="1" si="51"/>
        <v>#NAME?</v>
      </c>
      <c r="BE100" s="44" t="e">
        <f t="shared" ca="1" si="51"/>
        <v>#NAME?</v>
      </c>
      <c r="BF100" s="44" t="e">
        <f t="shared" ca="1" si="51"/>
        <v>#NAME?</v>
      </c>
      <c r="BG100" s="44" t="e">
        <f t="shared" ca="1" si="51"/>
        <v>#NAME?</v>
      </c>
      <c r="BH100" s="44" t="e">
        <f t="shared" ca="1" si="51"/>
        <v>#NAME?</v>
      </c>
      <c r="BI100" s="44" t="e">
        <f t="shared" ca="1" si="51"/>
        <v>#NAME?</v>
      </c>
      <c r="BJ100" s="44" t="e">
        <f t="shared" ca="1" si="51"/>
        <v>#NAME?</v>
      </c>
      <c r="BK100" s="44" t="e">
        <f t="shared" ca="1" si="51"/>
        <v>#NAME?</v>
      </c>
      <c r="BL100" s="44" t="e">
        <f t="shared" ca="1" si="51"/>
        <v>#NAME?</v>
      </c>
      <c r="BM100" s="44" t="e">
        <f t="shared" ca="1" si="51"/>
        <v>#NAME?</v>
      </c>
      <c r="BN100" s="44" t="e">
        <f t="shared" ca="1" si="51"/>
        <v>#NAME?</v>
      </c>
      <c r="BO100" s="44" t="e">
        <f t="shared" ca="1" si="51"/>
        <v>#NAME?</v>
      </c>
      <c r="BP100" s="44" t="e">
        <f t="shared" ca="1" si="51"/>
        <v>#NAME?</v>
      </c>
      <c r="BQ100" s="44" t="e">
        <f t="shared" ca="1" si="51"/>
        <v>#NAME?</v>
      </c>
      <c r="BR100" s="44" t="e">
        <f t="shared" ca="1" si="51"/>
        <v>#NAME?</v>
      </c>
      <c r="BS100" s="44" t="e">
        <f t="shared" ca="1" si="51"/>
        <v>#NAME?</v>
      </c>
    </row>
    <row r="101" spans="1:71" ht="15" x14ac:dyDescent="0.25">
      <c r="A101" s="132" t="s">
        <v>68</v>
      </c>
      <c r="B101" s="133" t="s">
        <v>69</v>
      </c>
      <c r="C101" s="65">
        <v>23</v>
      </c>
      <c r="D101" s="134" t="s">
        <v>69</v>
      </c>
      <c r="E101" s="65">
        <v>21</v>
      </c>
      <c r="F101" s="65">
        <v>6</v>
      </c>
      <c r="G101" s="65">
        <v>8</v>
      </c>
      <c r="H101" s="65">
        <v>22</v>
      </c>
      <c r="I101" s="17">
        <v>32</v>
      </c>
      <c r="J101" s="65">
        <v>51</v>
      </c>
      <c r="K101" s="65">
        <v>67</v>
      </c>
      <c r="L101" s="65">
        <v>80</v>
      </c>
      <c r="M101" s="65">
        <v>65</v>
      </c>
      <c r="N101" s="17">
        <v>84</v>
      </c>
      <c r="O101" s="65">
        <v>40</v>
      </c>
      <c r="P101" s="83">
        <v>76</v>
      </c>
      <c r="Q101" s="135" t="s">
        <v>69</v>
      </c>
      <c r="R101" s="136">
        <v>75</v>
      </c>
      <c r="S101" s="83">
        <v>23</v>
      </c>
      <c r="T101" s="83">
        <v>43</v>
      </c>
      <c r="U101" s="83">
        <v>42</v>
      </c>
      <c r="V101" s="83">
        <v>24</v>
      </c>
      <c r="W101" s="83">
        <v>38</v>
      </c>
      <c r="X101" s="83">
        <v>39</v>
      </c>
      <c r="Y101" s="83">
        <v>19</v>
      </c>
      <c r="Z101" s="83">
        <v>45</v>
      </c>
      <c r="AA101" s="83">
        <v>35</v>
      </c>
      <c r="AB101" s="83">
        <v>22</v>
      </c>
      <c r="AC101" s="83">
        <v>17</v>
      </c>
      <c r="AD101" s="83">
        <v>19</v>
      </c>
      <c r="AE101" s="83">
        <v>24</v>
      </c>
      <c r="AF101" s="83">
        <v>24</v>
      </c>
      <c r="AG101" s="83">
        <v>27</v>
      </c>
      <c r="AH101" s="83">
        <v>22</v>
      </c>
      <c r="AI101" s="83">
        <v>15</v>
      </c>
      <c r="AJ101" s="83">
        <v>26</v>
      </c>
      <c r="AK101" s="83">
        <v>26</v>
      </c>
      <c r="AL101" s="137">
        <v>17</v>
      </c>
      <c r="AM101" s="109"/>
      <c r="AN101" s="137">
        <v>10</v>
      </c>
      <c r="AO101" s="132" t="s">
        <v>68</v>
      </c>
      <c r="AP101" s="109"/>
      <c r="AQ101" s="138">
        <v>22</v>
      </c>
      <c r="AR101" s="109"/>
      <c r="AS101" s="19">
        <f t="shared" ref="AS101:AS106" si="52">IF(AQ101="","",(SUM(AQ101,AN101)))</f>
        <v>32</v>
      </c>
      <c r="AT101" s="137">
        <v>24</v>
      </c>
      <c r="AU101" s="139">
        <v>34</v>
      </c>
      <c r="AV101" s="139">
        <v>32</v>
      </c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</row>
    <row r="102" spans="1:71" ht="15" x14ac:dyDescent="0.25">
      <c r="A102" s="140" t="s">
        <v>70</v>
      </c>
      <c r="B102" s="133" t="s">
        <v>71</v>
      </c>
      <c r="C102" s="65">
        <v>105</v>
      </c>
      <c r="D102" s="134" t="s">
        <v>71</v>
      </c>
      <c r="E102" s="65">
        <v>81</v>
      </c>
      <c r="F102" s="65">
        <v>101</v>
      </c>
      <c r="G102" s="65">
        <v>133</v>
      </c>
      <c r="H102" s="65">
        <v>244</v>
      </c>
      <c r="I102" s="23">
        <v>283</v>
      </c>
      <c r="J102" s="65">
        <v>372</v>
      </c>
      <c r="K102" s="65">
        <v>377</v>
      </c>
      <c r="L102" s="65">
        <v>456</v>
      </c>
      <c r="M102" s="65">
        <v>462</v>
      </c>
      <c r="N102" s="23">
        <v>505</v>
      </c>
      <c r="O102" s="65">
        <v>503</v>
      </c>
      <c r="P102" s="141">
        <v>588</v>
      </c>
      <c r="Q102" s="142" t="s">
        <v>71</v>
      </c>
      <c r="R102" s="143">
        <v>615</v>
      </c>
      <c r="S102" s="141">
        <v>362</v>
      </c>
      <c r="T102" s="141">
        <v>328</v>
      </c>
      <c r="U102" s="141">
        <v>275</v>
      </c>
      <c r="V102" s="141">
        <v>257</v>
      </c>
      <c r="W102" s="141">
        <v>133</v>
      </c>
      <c r="X102" s="141">
        <v>204</v>
      </c>
      <c r="Y102" s="141">
        <v>237</v>
      </c>
      <c r="Z102" s="141">
        <v>262</v>
      </c>
      <c r="AA102" s="141">
        <v>242</v>
      </c>
      <c r="AB102" s="141">
        <v>241</v>
      </c>
      <c r="AC102" s="141">
        <v>177</v>
      </c>
      <c r="AD102" s="141">
        <v>185</v>
      </c>
      <c r="AE102" s="141">
        <v>165</v>
      </c>
      <c r="AF102" s="141">
        <v>188</v>
      </c>
      <c r="AG102" s="141">
        <v>251</v>
      </c>
      <c r="AH102" s="141">
        <v>255</v>
      </c>
      <c r="AI102" s="141">
        <v>165</v>
      </c>
      <c r="AJ102" s="141">
        <v>212</v>
      </c>
      <c r="AK102" s="141">
        <v>177</v>
      </c>
      <c r="AL102" s="144">
        <v>217</v>
      </c>
      <c r="AM102" s="109"/>
      <c r="AN102" s="144">
        <v>53</v>
      </c>
      <c r="AO102" s="140" t="s">
        <v>70</v>
      </c>
      <c r="AP102" s="109"/>
      <c r="AQ102" s="145">
        <v>100</v>
      </c>
      <c r="AR102" s="109"/>
      <c r="AS102" s="19">
        <f t="shared" si="52"/>
        <v>153</v>
      </c>
      <c r="AT102" s="144">
        <v>153</v>
      </c>
      <c r="AU102" s="146">
        <v>175</v>
      </c>
      <c r="AV102" s="146">
        <v>207</v>
      </c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</row>
    <row r="103" spans="1:71" ht="15" x14ac:dyDescent="0.25">
      <c r="A103" s="140" t="s">
        <v>72</v>
      </c>
      <c r="B103" s="133" t="s">
        <v>73</v>
      </c>
      <c r="C103" s="65">
        <v>172</v>
      </c>
      <c r="D103" s="134" t="s">
        <v>73</v>
      </c>
      <c r="E103" s="65">
        <v>273</v>
      </c>
      <c r="F103" s="65">
        <v>244</v>
      </c>
      <c r="G103" s="65">
        <v>478</v>
      </c>
      <c r="H103" s="65">
        <v>526</v>
      </c>
      <c r="I103" s="23">
        <v>472</v>
      </c>
      <c r="J103" s="65">
        <v>462</v>
      </c>
      <c r="K103" s="65">
        <v>473</v>
      </c>
      <c r="L103" s="65">
        <v>581</v>
      </c>
      <c r="M103" s="65">
        <v>570</v>
      </c>
      <c r="N103" s="23">
        <v>702</v>
      </c>
      <c r="O103" s="65">
        <v>644</v>
      </c>
      <c r="P103" s="141">
        <v>677</v>
      </c>
      <c r="Q103" s="147" t="s">
        <v>73</v>
      </c>
      <c r="R103" s="143">
        <v>822</v>
      </c>
      <c r="S103" s="141">
        <v>957</v>
      </c>
      <c r="T103" s="141">
        <v>1220</v>
      </c>
      <c r="U103" s="141">
        <v>973</v>
      </c>
      <c r="V103" s="141">
        <v>1026</v>
      </c>
      <c r="W103" s="141">
        <v>829</v>
      </c>
      <c r="X103" s="141">
        <v>935</v>
      </c>
      <c r="Y103" s="141">
        <v>983</v>
      </c>
      <c r="Z103" s="141">
        <v>984</v>
      </c>
      <c r="AA103" s="141">
        <v>991</v>
      </c>
      <c r="AB103" s="141">
        <v>848</v>
      </c>
      <c r="AC103" s="141">
        <v>792</v>
      </c>
      <c r="AD103" s="141">
        <v>921</v>
      </c>
      <c r="AE103" s="141">
        <v>974</v>
      </c>
      <c r="AF103" s="141">
        <v>1186</v>
      </c>
      <c r="AG103" s="141">
        <v>1160</v>
      </c>
      <c r="AH103" s="141">
        <v>1194</v>
      </c>
      <c r="AI103" s="141">
        <v>1403</v>
      </c>
      <c r="AJ103" s="141">
        <v>1513</v>
      </c>
      <c r="AK103" s="141">
        <v>1597</v>
      </c>
      <c r="AL103" s="144">
        <v>1719</v>
      </c>
      <c r="AM103" s="109"/>
      <c r="AN103" s="144">
        <v>523</v>
      </c>
      <c r="AO103" s="140" t="s">
        <v>72</v>
      </c>
      <c r="AP103" s="109"/>
      <c r="AQ103" s="145">
        <v>1027</v>
      </c>
      <c r="AR103" s="109"/>
      <c r="AS103" s="19">
        <f t="shared" si="52"/>
        <v>1550</v>
      </c>
      <c r="AT103" s="144">
        <v>1542</v>
      </c>
      <c r="AU103" s="146">
        <v>1466</v>
      </c>
      <c r="AV103" s="144">
        <v>1404</v>
      </c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</row>
    <row r="104" spans="1:71" ht="15" x14ac:dyDescent="0.25">
      <c r="A104" s="140" t="s">
        <v>74</v>
      </c>
      <c r="B104" s="133" t="s">
        <v>75</v>
      </c>
      <c r="C104" s="65">
        <v>151</v>
      </c>
      <c r="D104" s="134" t="s">
        <v>75</v>
      </c>
      <c r="E104" s="65">
        <v>288</v>
      </c>
      <c r="F104" s="65">
        <v>323</v>
      </c>
      <c r="G104" s="65">
        <v>578</v>
      </c>
      <c r="H104" s="65">
        <v>432</v>
      </c>
      <c r="I104" s="23">
        <v>379</v>
      </c>
      <c r="J104" s="65">
        <v>339</v>
      </c>
      <c r="K104" s="65">
        <v>289</v>
      </c>
      <c r="L104" s="65">
        <v>331</v>
      </c>
      <c r="M104" s="65">
        <v>403</v>
      </c>
      <c r="N104" s="23">
        <v>364</v>
      </c>
      <c r="O104" s="65">
        <v>492</v>
      </c>
      <c r="P104" s="141">
        <v>479</v>
      </c>
      <c r="Q104" s="148" t="s">
        <v>75</v>
      </c>
      <c r="R104" s="143">
        <v>448</v>
      </c>
      <c r="S104" s="141">
        <v>478</v>
      </c>
      <c r="T104" s="141">
        <v>612</v>
      </c>
      <c r="U104" s="141">
        <v>780</v>
      </c>
      <c r="V104" s="141">
        <v>905</v>
      </c>
      <c r="W104" s="141">
        <v>971</v>
      </c>
      <c r="X104" s="141">
        <v>858</v>
      </c>
      <c r="Y104" s="141">
        <v>781</v>
      </c>
      <c r="Z104" s="141">
        <v>812</v>
      </c>
      <c r="AA104" s="141">
        <v>930</v>
      </c>
      <c r="AB104" s="141">
        <v>987</v>
      </c>
      <c r="AC104" s="141">
        <v>1213</v>
      </c>
      <c r="AD104" s="141">
        <v>1246</v>
      </c>
      <c r="AE104" s="141">
        <v>1317</v>
      </c>
      <c r="AF104" s="141">
        <v>1016</v>
      </c>
      <c r="AG104" s="141">
        <v>1049</v>
      </c>
      <c r="AH104" s="141">
        <v>1039</v>
      </c>
      <c r="AI104" s="141">
        <v>558</v>
      </c>
      <c r="AJ104" s="141">
        <v>516</v>
      </c>
      <c r="AK104" s="141">
        <v>544</v>
      </c>
      <c r="AL104" s="144">
        <v>551</v>
      </c>
      <c r="AM104" s="109"/>
      <c r="AN104" s="144">
        <v>219</v>
      </c>
      <c r="AO104" s="140" t="s">
        <v>74</v>
      </c>
      <c r="AP104" s="109"/>
      <c r="AQ104" s="145">
        <v>454</v>
      </c>
      <c r="AR104" s="109"/>
      <c r="AS104" s="19">
        <f t="shared" si="52"/>
        <v>673</v>
      </c>
      <c r="AT104" s="144">
        <v>615</v>
      </c>
      <c r="AU104" s="146">
        <v>743</v>
      </c>
      <c r="AV104" s="146">
        <v>658</v>
      </c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</row>
    <row r="105" spans="1:71" s="150" customFormat="1" ht="15" x14ac:dyDescent="0.25">
      <c r="A105" s="140" t="s">
        <v>76</v>
      </c>
      <c r="B105" s="133" t="s">
        <v>77</v>
      </c>
      <c r="C105" s="65">
        <v>9</v>
      </c>
      <c r="D105" s="134" t="s">
        <v>77</v>
      </c>
      <c r="E105" s="65">
        <v>8</v>
      </c>
      <c r="F105" s="65">
        <v>44</v>
      </c>
      <c r="G105" s="65">
        <v>67</v>
      </c>
      <c r="H105" s="65">
        <v>63</v>
      </c>
      <c r="I105" s="23">
        <v>26</v>
      </c>
      <c r="J105" s="65">
        <v>26</v>
      </c>
      <c r="K105" s="65">
        <v>54</v>
      </c>
      <c r="L105" s="65">
        <v>91</v>
      </c>
      <c r="M105" s="65">
        <v>54</v>
      </c>
      <c r="N105" s="23">
        <v>73</v>
      </c>
      <c r="O105" s="65">
        <v>50</v>
      </c>
      <c r="P105" s="141">
        <v>18</v>
      </c>
      <c r="Q105" s="149" t="s">
        <v>77</v>
      </c>
      <c r="R105" s="143">
        <v>40</v>
      </c>
      <c r="S105" s="141">
        <v>66</v>
      </c>
      <c r="T105" s="141">
        <v>73</v>
      </c>
      <c r="U105" s="141">
        <v>139</v>
      </c>
      <c r="V105" s="141">
        <v>52</v>
      </c>
      <c r="W105" s="141">
        <v>94</v>
      </c>
      <c r="X105" s="141">
        <v>106</v>
      </c>
      <c r="Y105" s="141">
        <v>53</v>
      </c>
      <c r="Z105" s="141">
        <v>68</v>
      </c>
      <c r="AA105" s="141">
        <v>119</v>
      </c>
      <c r="AB105" s="141">
        <v>110</v>
      </c>
      <c r="AC105" s="141">
        <v>131</v>
      </c>
      <c r="AD105" s="141">
        <v>142</v>
      </c>
      <c r="AE105" s="141">
        <v>176</v>
      </c>
      <c r="AF105" s="141">
        <v>138</v>
      </c>
      <c r="AG105" s="141">
        <v>195</v>
      </c>
      <c r="AH105" s="141">
        <v>127</v>
      </c>
      <c r="AI105" s="141">
        <v>51</v>
      </c>
      <c r="AJ105" s="141">
        <v>39</v>
      </c>
      <c r="AK105" s="141">
        <v>50</v>
      </c>
      <c r="AL105" s="144">
        <v>14</v>
      </c>
      <c r="AM105" s="109"/>
      <c r="AN105" s="144">
        <v>9</v>
      </c>
      <c r="AO105" s="140" t="s">
        <v>76</v>
      </c>
      <c r="AP105" s="109"/>
      <c r="AQ105" s="145">
        <v>15</v>
      </c>
      <c r="AR105" s="109"/>
      <c r="AS105" s="19">
        <f t="shared" si="52"/>
        <v>24</v>
      </c>
      <c r="AT105" s="144">
        <v>32</v>
      </c>
      <c r="AU105" s="146">
        <v>44</v>
      </c>
      <c r="AV105" s="146">
        <v>58</v>
      </c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</row>
    <row r="106" spans="1:71" ht="15" x14ac:dyDescent="0.25">
      <c r="A106" s="140" t="s">
        <v>78</v>
      </c>
      <c r="B106" s="133" t="s">
        <v>79</v>
      </c>
      <c r="C106" s="65">
        <v>65</v>
      </c>
      <c r="D106" s="134" t="s">
        <v>79</v>
      </c>
      <c r="E106" s="65">
        <v>36</v>
      </c>
      <c r="F106" s="65">
        <v>83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23">
        <v>0</v>
      </c>
      <c r="O106" s="65">
        <v>0</v>
      </c>
      <c r="P106" s="143">
        <v>0</v>
      </c>
      <c r="Q106" s="151" t="s">
        <v>79</v>
      </c>
      <c r="R106" s="152">
        <v>0</v>
      </c>
      <c r="S106" s="141">
        <v>0</v>
      </c>
      <c r="T106" s="141">
        <v>0</v>
      </c>
      <c r="U106" s="141">
        <v>1</v>
      </c>
      <c r="V106" s="141">
        <v>0</v>
      </c>
      <c r="W106" s="141">
        <v>0</v>
      </c>
      <c r="X106" s="141">
        <v>0</v>
      </c>
      <c r="Y106" s="141">
        <v>0</v>
      </c>
      <c r="Z106" s="141">
        <v>0</v>
      </c>
      <c r="AA106" s="141">
        <v>0</v>
      </c>
      <c r="AB106" s="141">
        <v>0</v>
      </c>
      <c r="AC106" s="141">
        <v>0</v>
      </c>
      <c r="AD106" s="141">
        <v>0</v>
      </c>
      <c r="AE106" s="141">
        <v>0</v>
      </c>
      <c r="AF106" s="141">
        <v>0</v>
      </c>
      <c r="AG106" s="141">
        <v>0</v>
      </c>
      <c r="AH106" s="141">
        <v>0</v>
      </c>
      <c r="AI106" s="141">
        <v>0</v>
      </c>
      <c r="AJ106" s="141">
        <v>0</v>
      </c>
      <c r="AK106" s="141">
        <v>0</v>
      </c>
      <c r="AL106" s="141">
        <v>0</v>
      </c>
      <c r="AM106" s="109"/>
      <c r="AN106" s="144">
        <v>0</v>
      </c>
      <c r="AO106" s="140" t="s">
        <v>78</v>
      </c>
      <c r="AP106" s="109"/>
      <c r="AQ106" s="145">
        <v>0</v>
      </c>
      <c r="AR106" s="109"/>
      <c r="AS106" s="19">
        <f t="shared" si="52"/>
        <v>0</v>
      </c>
      <c r="AT106" s="144">
        <v>0</v>
      </c>
      <c r="AU106" s="146">
        <v>0</v>
      </c>
      <c r="AV106" s="146">
        <v>0</v>
      </c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</row>
    <row r="107" spans="1:71" x14ac:dyDescent="0.25">
      <c r="A107" s="153" t="s">
        <v>19</v>
      </c>
      <c r="B107" s="154"/>
      <c r="C107" s="56">
        <f>SUM(C101:C106)</f>
        <v>525</v>
      </c>
      <c r="D107" s="155"/>
      <c r="E107" s="56">
        <f t="shared" ref="E107:BP107" si="53">SUM(E101:E106)</f>
        <v>707</v>
      </c>
      <c r="F107" s="56">
        <f t="shared" si="53"/>
        <v>801</v>
      </c>
      <c r="G107" s="56">
        <f t="shared" si="53"/>
        <v>1264</v>
      </c>
      <c r="H107" s="56">
        <f t="shared" si="53"/>
        <v>1287</v>
      </c>
      <c r="I107" s="56">
        <f t="shared" si="53"/>
        <v>1192</v>
      </c>
      <c r="J107" s="56">
        <f t="shared" si="53"/>
        <v>1250</v>
      </c>
      <c r="K107" s="56">
        <f t="shared" si="53"/>
        <v>1260</v>
      </c>
      <c r="L107" s="56">
        <f t="shared" si="53"/>
        <v>1539</v>
      </c>
      <c r="M107" s="56">
        <f t="shared" si="53"/>
        <v>1554</v>
      </c>
      <c r="N107" s="56">
        <f t="shared" si="53"/>
        <v>1728</v>
      </c>
      <c r="O107" s="56">
        <f t="shared" si="53"/>
        <v>1729</v>
      </c>
      <c r="P107" s="56">
        <f t="shared" si="53"/>
        <v>1838</v>
      </c>
      <c r="Q107" s="156"/>
      <c r="R107" s="56">
        <f t="shared" si="53"/>
        <v>2000</v>
      </c>
      <c r="S107" s="56">
        <f t="shared" si="53"/>
        <v>1886</v>
      </c>
      <c r="T107" s="56">
        <f t="shared" si="53"/>
        <v>2276</v>
      </c>
      <c r="U107" s="56">
        <f t="shared" si="53"/>
        <v>2210</v>
      </c>
      <c r="V107" s="56">
        <f t="shared" si="53"/>
        <v>2264</v>
      </c>
      <c r="W107" s="56">
        <f t="shared" si="53"/>
        <v>2065</v>
      </c>
      <c r="X107" s="56">
        <f t="shared" si="53"/>
        <v>2142</v>
      </c>
      <c r="Y107" s="56">
        <f t="shared" si="53"/>
        <v>2073</v>
      </c>
      <c r="Z107" s="56">
        <f t="shared" si="53"/>
        <v>2171</v>
      </c>
      <c r="AA107" s="56">
        <f t="shared" si="53"/>
        <v>2317</v>
      </c>
      <c r="AB107" s="56">
        <f t="shared" si="53"/>
        <v>2208</v>
      </c>
      <c r="AC107" s="56">
        <f t="shared" si="53"/>
        <v>2330</v>
      </c>
      <c r="AD107" s="56">
        <f t="shared" si="53"/>
        <v>2513</v>
      </c>
      <c r="AE107" s="56">
        <f t="shared" si="53"/>
        <v>2656</v>
      </c>
      <c r="AF107" s="56">
        <f t="shared" si="53"/>
        <v>2552</v>
      </c>
      <c r="AG107" s="56">
        <f t="shared" si="53"/>
        <v>2682</v>
      </c>
      <c r="AH107" s="56">
        <f t="shared" si="53"/>
        <v>2637</v>
      </c>
      <c r="AI107" s="56">
        <f t="shared" si="53"/>
        <v>2192</v>
      </c>
      <c r="AJ107" s="56">
        <f t="shared" si="53"/>
        <v>2306</v>
      </c>
      <c r="AK107" s="56">
        <f t="shared" si="53"/>
        <v>2394</v>
      </c>
      <c r="AL107" s="56">
        <f t="shared" si="53"/>
        <v>2518</v>
      </c>
      <c r="AM107" s="100"/>
      <c r="AN107" s="56">
        <f t="shared" si="53"/>
        <v>814</v>
      </c>
      <c r="AO107" s="153" t="s">
        <v>19</v>
      </c>
      <c r="AP107" s="100"/>
      <c r="AQ107" s="56">
        <f t="shared" si="53"/>
        <v>1618</v>
      </c>
      <c r="AR107" s="100"/>
      <c r="AS107" s="56">
        <f t="shared" si="53"/>
        <v>2432</v>
      </c>
      <c r="AT107" s="56">
        <f t="shared" si="53"/>
        <v>2366</v>
      </c>
      <c r="AU107" s="56">
        <f t="shared" si="53"/>
        <v>2462</v>
      </c>
      <c r="AV107" s="56">
        <f t="shared" si="53"/>
        <v>2359</v>
      </c>
      <c r="AW107" s="56">
        <f t="shared" si="53"/>
        <v>0</v>
      </c>
      <c r="AX107" s="56">
        <f t="shared" si="53"/>
        <v>0</v>
      </c>
      <c r="AY107" s="56">
        <f t="shared" si="53"/>
        <v>0</v>
      </c>
      <c r="AZ107" s="56">
        <f t="shared" si="53"/>
        <v>0</v>
      </c>
      <c r="BA107" s="56">
        <f t="shared" si="53"/>
        <v>0</v>
      </c>
      <c r="BB107" s="56">
        <f t="shared" si="53"/>
        <v>0</v>
      </c>
      <c r="BC107" s="56">
        <f t="shared" si="53"/>
        <v>0</v>
      </c>
      <c r="BD107" s="56">
        <f t="shared" si="53"/>
        <v>0</v>
      </c>
      <c r="BE107" s="56">
        <f t="shared" si="53"/>
        <v>0</v>
      </c>
      <c r="BF107" s="56">
        <f t="shared" si="53"/>
        <v>0</v>
      </c>
      <c r="BG107" s="56">
        <f t="shared" si="53"/>
        <v>0</v>
      </c>
      <c r="BH107" s="56">
        <f t="shared" si="53"/>
        <v>0</v>
      </c>
      <c r="BI107" s="56">
        <f t="shared" si="53"/>
        <v>0</v>
      </c>
      <c r="BJ107" s="56">
        <f t="shared" si="53"/>
        <v>0</v>
      </c>
      <c r="BK107" s="56">
        <f t="shared" si="53"/>
        <v>0</v>
      </c>
      <c r="BL107" s="56">
        <f t="shared" si="53"/>
        <v>0</v>
      </c>
      <c r="BM107" s="56">
        <f t="shared" si="53"/>
        <v>0</v>
      </c>
      <c r="BN107" s="56">
        <f t="shared" si="53"/>
        <v>0</v>
      </c>
      <c r="BO107" s="56">
        <f t="shared" si="53"/>
        <v>0</v>
      </c>
      <c r="BP107" s="56">
        <f t="shared" si="53"/>
        <v>0</v>
      </c>
      <c r="BQ107" s="56">
        <f>SUM(BQ101:BQ106)</f>
        <v>0</v>
      </c>
      <c r="BR107" s="56">
        <f>SUM(BR101:BR106)</f>
        <v>0</v>
      </c>
      <c r="BS107" s="56">
        <f>SUM(BS101:BS106)</f>
        <v>0</v>
      </c>
    </row>
    <row r="108" spans="1:71" x14ac:dyDescent="0.25">
      <c r="A108" s="57"/>
      <c r="B108" s="69"/>
      <c r="C108" s="69"/>
      <c r="D108" s="69"/>
      <c r="E108" s="69"/>
      <c r="F108" s="69"/>
      <c r="G108" s="69"/>
      <c r="H108" s="70"/>
      <c r="I108" s="70"/>
      <c r="J108" s="69"/>
      <c r="K108" s="69"/>
      <c r="L108" s="69"/>
      <c r="M108" s="69"/>
      <c r="N108" s="69"/>
      <c r="O108" s="70"/>
      <c r="P108" s="69"/>
      <c r="Q108" s="69"/>
      <c r="R108" s="70"/>
      <c r="S108" s="70"/>
      <c r="T108" s="70"/>
      <c r="U108" s="69"/>
      <c r="V108" s="70"/>
      <c r="W108" s="70"/>
      <c r="X108" s="69"/>
      <c r="Y108" s="69"/>
      <c r="Z108" s="70"/>
      <c r="AA108" s="70"/>
      <c r="AB108" s="69"/>
      <c r="AC108" s="69"/>
      <c r="AD108" s="69"/>
      <c r="AE108" s="69"/>
      <c r="AF108" s="69"/>
      <c r="AG108" s="69"/>
      <c r="AH108" s="69"/>
      <c r="AI108" s="69"/>
      <c r="AJ108" s="70"/>
      <c r="AK108" s="69"/>
      <c r="AL108" s="69"/>
      <c r="AM108" s="69"/>
      <c r="AN108" s="69"/>
      <c r="AO108" s="57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</row>
    <row r="109" spans="1:71" s="45" customFormat="1" x14ac:dyDescent="0.25">
      <c r="A109" s="157" t="s">
        <v>80</v>
      </c>
      <c r="B109" s="158"/>
      <c r="C109" s="44">
        <f>$C$10</f>
        <v>44531</v>
      </c>
      <c r="D109" s="158"/>
      <c r="E109" s="44" t="e">
        <f ca="1">$E$10</f>
        <v>#NAME?</v>
      </c>
      <c r="F109" s="44" t="e">
        <f ca="1">$F$10</f>
        <v>#NAME?</v>
      </c>
      <c r="G109" s="44" t="e">
        <f ca="1">$G$10</f>
        <v>#NAME?</v>
      </c>
      <c r="H109" s="44" t="e">
        <f ca="1">$H$10</f>
        <v>#NAME?</v>
      </c>
      <c r="I109" s="44" t="e">
        <f ca="1">$I$10</f>
        <v>#NAME?</v>
      </c>
      <c r="J109" s="44" t="e">
        <f ca="1">$J$10</f>
        <v>#NAME?</v>
      </c>
      <c r="K109" s="44" t="e">
        <f ca="1">$K$10</f>
        <v>#NAME?</v>
      </c>
      <c r="L109" s="44" t="e">
        <f ca="1">$L$10</f>
        <v>#NAME?</v>
      </c>
      <c r="M109" s="44" t="e">
        <f ca="1">$M$10</f>
        <v>#NAME?</v>
      </c>
      <c r="N109" s="44" t="e">
        <f ca="1">$N$10</f>
        <v>#NAME?</v>
      </c>
      <c r="O109" s="44" t="e">
        <f ca="1">$O$10</f>
        <v>#NAME?</v>
      </c>
      <c r="P109" s="44" t="e">
        <f ca="1">$P$10</f>
        <v>#NAME?</v>
      </c>
      <c r="Q109" s="158"/>
      <c r="R109" s="44" t="e">
        <f t="shared" ref="R109:AK109" ca="1" si="54">R10</f>
        <v>#NAME?</v>
      </c>
      <c r="S109" s="44" t="e">
        <f t="shared" ca="1" si="54"/>
        <v>#NAME?</v>
      </c>
      <c r="T109" s="44" t="e">
        <f t="shared" ca="1" si="54"/>
        <v>#NAME?</v>
      </c>
      <c r="U109" s="44" t="e">
        <f t="shared" ca="1" si="54"/>
        <v>#NAME?</v>
      </c>
      <c r="V109" s="44" t="e">
        <f t="shared" ca="1" si="54"/>
        <v>#NAME?</v>
      </c>
      <c r="W109" s="44" t="e">
        <f t="shared" ca="1" si="54"/>
        <v>#NAME?</v>
      </c>
      <c r="X109" s="44" t="e">
        <f t="shared" ca="1" si="54"/>
        <v>#NAME?</v>
      </c>
      <c r="Y109" s="44" t="e">
        <f t="shared" ca="1" si="54"/>
        <v>#NAME?</v>
      </c>
      <c r="Z109" s="44" t="e">
        <f t="shared" ca="1" si="54"/>
        <v>#NAME?</v>
      </c>
      <c r="AA109" s="44" t="e">
        <f t="shared" ca="1" si="54"/>
        <v>#NAME?</v>
      </c>
      <c r="AB109" s="44" t="e">
        <f t="shared" ca="1" si="54"/>
        <v>#NAME?</v>
      </c>
      <c r="AC109" s="44" t="e">
        <f t="shared" ca="1" si="54"/>
        <v>#NAME?</v>
      </c>
      <c r="AD109" s="44" t="e">
        <f t="shared" ca="1" si="54"/>
        <v>#NAME?</v>
      </c>
      <c r="AE109" s="44" t="e">
        <f t="shared" ca="1" si="54"/>
        <v>#NAME?</v>
      </c>
      <c r="AF109" s="44" t="e">
        <f t="shared" ca="1" si="54"/>
        <v>#NAME?</v>
      </c>
      <c r="AG109" s="44" t="e">
        <f t="shared" ca="1" si="54"/>
        <v>#NAME?</v>
      </c>
      <c r="AH109" s="44" t="e">
        <f t="shared" ca="1" si="54"/>
        <v>#NAME?</v>
      </c>
      <c r="AI109" s="44" t="e">
        <f t="shared" ca="1" si="54"/>
        <v>#NAME?</v>
      </c>
      <c r="AJ109" s="44" t="e">
        <f t="shared" ca="1" si="54"/>
        <v>#NAME?</v>
      </c>
      <c r="AK109" s="44" t="e">
        <f t="shared" ca="1" si="54"/>
        <v>#NAME?</v>
      </c>
      <c r="AL109" s="44" t="e">
        <f ca="1">AL$10</f>
        <v>#NAME?</v>
      </c>
      <c r="AM109" s="131"/>
      <c r="AN109" s="44" t="str">
        <f t="shared" ref="AN109:AS109" si="55">AN$10</f>
        <v>1-10-out-24</v>
      </c>
      <c r="AO109" s="157" t="s">
        <v>81</v>
      </c>
      <c r="AP109" s="131"/>
      <c r="AQ109" s="44" t="str">
        <f t="shared" si="55"/>
        <v>11-31-out-24</v>
      </c>
      <c r="AR109" s="131"/>
      <c r="AS109" s="44" t="e">
        <f t="shared" ca="1" si="55"/>
        <v>#NAME?</v>
      </c>
      <c r="AT109" s="44" t="e">
        <f t="shared" ref="AT109:BS109" ca="1" si="56">AT10</f>
        <v>#NAME?</v>
      </c>
      <c r="AU109" s="44" t="e">
        <f t="shared" ca="1" si="56"/>
        <v>#NAME?</v>
      </c>
      <c r="AV109" s="44" t="e">
        <f t="shared" ca="1" si="56"/>
        <v>#NAME?</v>
      </c>
      <c r="AW109" s="44" t="e">
        <f t="shared" ca="1" si="56"/>
        <v>#NAME?</v>
      </c>
      <c r="AX109" s="44" t="e">
        <f t="shared" ca="1" si="56"/>
        <v>#NAME?</v>
      </c>
      <c r="AY109" s="44" t="e">
        <f t="shared" ca="1" si="56"/>
        <v>#NAME?</v>
      </c>
      <c r="AZ109" s="44" t="e">
        <f t="shared" ca="1" si="56"/>
        <v>#NAME?</v>
      </c>
      <c r="BA109" s="44" t="e">
        <f t="shared" ca="1" si="56"/>
        <v>#NAME?</v>
      </c>
      <c r="BB109" s="44" t="e">
        <f t="shared" ca="1" si="56"/>
        <v>#NAME?</v>
      </c>
      <c r="BC109" s="44" t="e">
        <f t="shared" ca="1" si="56"/>
        <v>#NAME?</v>
      </c>
      <c r="BD109" s="44" t="e">
        <f t="shared" ca="1" si="56"/>
        <v>#NAME?</v>
      </c>
      <c r="BE109" s="44" t="e">
        <f t="shared" ca="1" si="56"/>
        <v>#NAME?</v>
      </c>
      <c r="BF109" s="44" t="e">
        <f t="shared" ca="1" si="56"/>
        <v>#NAME?</v>
      </c>
      <c r="BG109" s="44" t="e">
        <f t="shared" ca="1" si="56"/>
        <v>#NAME?</v>
      </c>
      <c r="BH109" s="44" t="e">
        <f t="shared" ca="1" si="56"/>
        <v>#NAME?</v>
      </c>
      <c r="BI109" s="44" t="e">
        <f t="shared" ca="1" si="56"/>
        <v>#NAME?</v>
      </c>
      <c r="BJ109" s="44" t="e">
        <f t="shared" ca="1" si="56"/>
        <v>#NAME?</v>
      </c>
      <c r="BK109" s="44" t="e">
        <f t="shared" ca="1" si="56"/>
        <v>#NAME?</v>
      </c>
      <c r="BL109" s="44" t="e">
        <f t="shared" ca="1" si="56"/>
        <v>#NAME?</v>
      </c>
      <c r="BM109" s="44" t="e">
        <f t="shared" ca="1" si="56"/>
        <v>#NAME?</v>
      </c>
      <c r="BN109" s="44" t="e">
        <f t="shared" ca="1" si="56"/>
        <v>#NAME?</v>
      </c>
      <c r="BO109" s="44" t="e">
        <f t="shared" ca="1" si="56"/>
        <v>#NAME?</v>
      </c>
      <c r="BP109" s="44" t="e">
        <f t="shared" ca="1" si="56"/>
        <v>#NAME?</v>
      </c>
      <c r="BQ109" s="44" t="e">
        <f t="shared" ca="1" si="56"/>
        <v>#NAME?</v>
      </c>
      <c r="BR109" s="44" t="e">
        <f t="shared" ca="1" si="56"/>
        <v>#NAME?</v>
      </c>
      <c r="BS109" s="44" t="e">
        <f t="shared" ca="1" si="56"/>
        <v>#NAME?</v>
      </c>
    </row>
    <row r="110" spans="1:71" ht="14.25" x14ac:dyDescent="0.2">
      <c r="A110" s="116" t="s">
        <v>82</v>
      </c>
      <c r="B110" s="159"/>
      <c r="C110" s="49">
        <v>40</v>
      </c>
      <c r="D110" s="160"/>
      <c r="E110" s="49">
        <v>185</v>
      </c>
      <c r="F110" s="49">
        <v>50</v>
      </c>
      <c r="G110" s="49">
        <v>490</v>
      </c>
      <c r="H110" s="49">
        <v>481</v>
      </c>
      <c r="I110" s="49">
        <v>662</v>
      </c>
      <c r="J110" s="49">
        <v>716</v>
      </c>
      <c r="K110" s="49">
        <v>737</v>
      </c>
      <c r="L110" s="49">
        <v>617</v>
      </c>
      <c r="M110" s="49">
        <v>681</v>
      </c>
      <c r="N110" s="76">
        <v>694</v>
      </c>
      <c r="O110" s="49">
        <v>605</v>
      </c>
      <c r="P110" s="76">
        <v>815</v>
      </c>
      <c r="Q110" s="160"/>
      <c r="R110" s="82">
        <v>925</v>
      </c>
      <c r="S110" s="76">
        <v>904</v>
      </c>
      <c r="T110" s="49">
        <v>1041</v>
      </c>
      <c r="U110" s="76">
        <v>898</v>
      </c>
      <c r="V110" s="76">
        <v>961</v>
      </c>
      <c r="W110" s="49">
        <v>352</v>
      </c>
      <c r="X110" s="76">
        <v>1056</v>
      </c>
      <c r="Y110" s="76">
        <v>1023</v>
      </c>
      <c r="Z110" s="76">
        <v>973</v>
      </c>
      <c r="AA110" s="49">
        <v>1079</v>
      </c>
      <c r="AB110" s="76">
        <v>967</v>
      </c>
      <c r="AC110" s="49">
        <v>1007</v>
      </c>
      <c r="AD110" s="76">
        <v>961</v>
      </c>
      <c r="AE110" s="76">
        <v>987</v>
      </c>
      <c r="AF110" s="49">
        <v>925</v>
      </c>
      <c r="AG110" s="76">
        <v>978</v>
      </c>
      <c r="AH110" s="76">
        <v>976</v>
      </c>
      <c r="AI110" s="76">
        <v>966</v>
      </c>
      <c r="AJ110" s="76">
        <v>979</v>
      </c>
      <c r="AK110" s="49">
        <v>999</v>
      </c>
      <c r="AL110" s="48">
        <v>958</v>
      </c>
      <c r="AM110" s="109"/>
      <c r="AN110" s="161">
        <v>337</v>
      </c>
      <c r="AO110" s="116" t="s">
        <v>82</v>
      </c>
      <c r="AP110" s="109"/>
      <c r="AQ110" s="162">
        <v>636</v>
      </c>
      <c r="AR110" s="109"/>
      <c r="AS110" s="19">
        <f>IF(AQ110="","",(SUM(AQ110,AN110)))</f>
        <v>973</v>
      </c>
      <c r="AT110" s="48">
        <v>885</v>
      </c>
      <c r="AU110" s="48">
        <v>1014</v>
      </c>
      <c r="AV110" s="48">
        <v>1097</v>
      </c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</row>
    <row r="111" spans="1:71" ht="14.25" x14ac:dyDescent="0.2">
      <c r="A111" s="116" t="s">
        <v>83</v>
      </c>
      <c r="B111" s="159"/>
      <c r="C111" s="49">
        <v>187</v>
      </c>
      <c r="D111" s="160"/>
      <c r="E111" s="49">
        <v>113</v>
      </c>
      <c r="F111" s="49">
        <v>338</v>
      </c>
      <c r="G111" s="49">
        <v>58</v>
      </c>
      <c r="H111" s="49">
        <v>59</v>
      </c>
      <c r="I111" s="49">
        <v>36</v>
      </c>
      <c r="J111" s="49">
        <v>50</v>
      </c>
      <c r="K111" s="49">
        <v>46</v>
      </c>
      <c r="L111" s="49">
        <v>223</v>
      </c>
      <c r="M111" s="49">
        <v>235</v>
      </c>
      <c r="N111" s="79">
        <v>325</v>
      </c>
      <c r="O111" s="49">
        <v>349</v>
      </c>
      <c r="P111" s="79">
        <v>367</v>
      </c>
      <c r="Q111" s="160"/>
      <c r="R111" s="82">
        <v>393</v>
      </c>
      <c r="S111" s="76">
        <v>374</v>
      </c>
      <c r="T111" s="49">
        <v>390</v>
      </c>
      <c r="U111" s="79">
        <v>502</v>
      </c>
      <c r="V111" s="76">
        <v>521</v>
      </c>
      <c r="W111" s="49">
        <v>984</v>
      </c>
      <c r="X111" s="79">
        <v>377</v>
      </c>
      <c r="Y111" s="79">
        <v>477</v>
      </c>
      <c r="Z111" s="79">
        <v>570</v>
      </c>
      <c r="AA111" s="49">
        <v>554</v>
      </c>
      <c r="AB111" s="79">
        <v>505</v>
      </c>
      <c r="AC111" s="49">
        <v>600</v>
      </c>
      <c r="AD111" s="79">
        <v>713</v>
      </c>
      <c r="AE111" s="79">
        <v>688</v>
      </c>
      <c r="AF111" s="49">
        <v>702</v>
      </c>
      <c r="AG111" s="79">
        <v>631</v>
      </c>
      <c r="AH111" s="79">
        <v>614</v>
      </c>
      <c r="AI111" s="79">
        <v>517</v>
      </c>
      <c r="AJ111" s="76">
        <v>577</v>
      </c>
      <c r="AK111" s="49">
        <v>617</v>
      </c>
      <c r="AL111" s="53">
        <v>590</v>
      </c>
      <c r="AM111" s="109"/>
      <c r="AN111" s="163">
        <v>192</v>
      </c>
      <c r="AO111" s="116" t="s">
        <v>83</v>
      </c>
      <c r="AP111" s="109"/>
      <c r="AQ111" s="164">
        <v>409</v>
      </c>
      <c r="AR111" s="109"/>
      <c r="AS111" s="19">
        <f>IF(AQ111="","",(SUM(AQ111,AN111)))</f>
        <v>601</v>
      </c>
      <c r="AT111" s="53">
        <v>549</v>
      </c>
      <c r="AU111" s="54">
        <v>606</v>
      </c>
      <c r="AV111" s="54">
        <v>564</v>
      </c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</row>
    <row r="112" spans="1:71" x14ac:dyDescent="0.25">
      <c r="A112" s="153" t="s">
        <v>19</v>
      </c>
      <c r="B112" s="154"/>
      <c r="C112" s="56">
        <f>SUM(C110:C111)</f>
        <v>227</v>
      </c>
      <c r="D112" s="155"/>
      <c r="E112" s="56">
        <f t="shared" ref="E112:P112" si="57">SUM(E110:E111)</f>
        <v>298</v>
      </c>
      <c r="F112" s="56">
        <f t="shared" si="57"/>
        <v>388</v>
      </c>
      <c r="G112" s="56">
        <f t="shared" si="57"/>
        <v>548</v>
      </c>
      <c r="H112" s="56">
        <f t="shared" si="57"/>
        <v>540</v>
      </c>
      <c r="I112" s="56">
        <f t="shared" si="57"/>
        <v>698</v>
      </c>
      <c r="J112" s="56">
        <f t="shared" si="57"/>
        <v>766</v>
      </c>
      <c r="K112" s="56">
        <f t="shared" si="57"/>
        <v>783</v>
      </c>
      <c r="L112" s="56">
        <f t="shared" si="57"/>
        <v>840</v>
      </c>
      <c r="M112" s="56">
        <f t="shared" si="57"/>
        <v>916</v>
      </c>
      <c r="N112" s="56">
        <f t="shared" si="57"/>
        <v>1019</v>
      </c>
      <c r="O112" s="56">
        <f t="shared" si="57"/>
        <v>954</v>
      </c>
      <c r="P112" s="56">
        <f t="shared" si="57"/>
        <v>1182</v>
      </c>
      <c r="Q112" s="155"/>
      <c r="R112" s="56">
        <f t="shared" ref="R112:BS112" si="58">SUM(R110:R111)</f>
        <v>1318</v>
      </c>
      <c r="S112" s="56">
        <f t="shared" si="58"/>
        <v>1278</v>
      </c>
      <c r="T112" s="56">
        <f t="shared" si="58"/>
        <v>1431</v>
      </c>
      <c r="U112" s="56">
        <f t="shared" si="58"/>
        <v>1400</v>
      </c>
      <c r="V112" s="56">
        <f t="shared" si="58"/>
        <v>1482</v>
      </c>
      <c r="W112" s="56">
        <f t="shared" si="58"/>
        <v>1336</v>
      </c>
      <c r="X112" s="56">
        <f t="shared" si="58"/>
        <v>1433</v>
      </c>
      <c r="Y112" s="56">
        <f t="shared" si="58"/>
        <v>1500</v>
      </c>
      <c r="Z112" s="56">
        <f t="shared" si="58"/>
        <v>1543</v>
      </c>
      <c r="AA112" s="56">
        <f t="shared" si="58"/>
        <v>1633</v>
      </c>
      <c r="AB112" s="56">
        <f t="shared" si="58"/>
        <v>1472</v>
      </c>
      <c r="AC112" s="56">
        <f t="shared" si="58"/>
        <v>1607</v>
      </c>
      <c r="AD112" s="56">
        <f t="shared" si="58"/>
        <v>1674</v>
      </c>
      <c r="AE112" s="56">
        <f t="shared" si="58"/>
        <v>1675</v>
      </c>
      <c r="AF112" s="56">
        <f t="shared" si="58"/>
        <v>1627</v>
      </c>
      <c r="AG112" s="56">
        <f t="shared" si="58"/>
        <v>1609</v>
      </c>
      <c r="AH112" s="56">
        <f t="shared" si="58"/>
        <v>1590</v>
      </c>
      <c r="AI112" s="56">
        <f t="shared" si="58"/>
        <v>1483</v>
      </c>
      <c r="AJ112" s="56">
        <f t="shared" si="58"/>
        <v>1556</v>
      </c>
      <c r="AK112" s="56">
        <f t="shared" si="58"/>
        <v>1616</v>
      </c>
      <c r="AL112" s="56">
        <f t="shared" si="58"/>
        <v>1548</v>
      </c>
      <c r="AM112" s="100"/>
      <c r="AN112" s="56">
        <f t="shared" si="58"/>
        <v>529</v>
      </c>
      <c r="AO112" s="153" t="s">
        <v>19</v>
      </c>
      <c r="AP112" s="100"/>
      <c r="AQ112" s="56">
        <f t="shared" si="58"/>
        <v>1045</v>
      </c>
      <c r="AR112" s="100"/>
      <c r="AS112" s="56">
        <f t="shared" si="58"/>
        <v>1574</v>
      </c>
      <c r="AT112" s="56">
        <f t="shared" si="58"/>
        <v>1434</v>
      </c>
      <c r="AU112" s="56">
        <f t="shared" si="58"/>
        <v>1620</v>
      </c>
      <c r="AV112" s="56">
        <f t="shared" si="58"/>
        <v>1661</v>
      </c>
      <c r="AW112" s="56">
        <f t="shared" si="58"/>
        <v>0</v>
      </c>
      <c r="AX112" s="56">
        <f t="shared" si="58"/>
        <v>0</v>
      </c>
      <c r="AY112" s="56">
        <f t="shared" si="58"/>
        <v>0</v>
      </c>
      <c r="AZ112" s="56">
        <f t="shared" si="58"/>
        <v>0</v>
      </c>
      <c r="BA112" s="56">
        <f t="shared" si="58"/>
        <v>0</v>
      </c>
      <c r="BB112" s="56">
        <f t="shared" si="58"/>
        <v>0</v>
      </c>
      <c r="BC112" s="56">
        <f t="shared" si="58"/>
        <v>0</v>
      </c>
      <c r="BD112" s="56">
        <f t="shared" si="58"/>
        <v>0</v>
      </c>
      <c r="BE112" s="56">
        <f t="shared" si="58"/>
        <v>0</v>
      </c>
      <c r="BF112" s="56">
        <f t="shared" si="58"/>
        <v>0</v>
      </c>
      <c r="BG112" s="56">
        <f t="shared" si="58"/>
        <v>0</v>
      </c>
      <c r="BH112" s="56">
        <f t="shared" si="58"/>
        <v>0</v>
      </c>
      <c r="BI112" s="56">
        <f t="shared" si="58"/>
        <v>0</v>
      </c>
      <c r="BJ112" s="56">
        <f t="shared" si="58"/>
        <v>0</v>
      </c>
      <c r="BK112" s="56">
        <f t="shared" si="58"/>
        <v>0</v>
      </c>
      <c r="BL112" s="56">
        <f t="shared" si="58"/>
        <v>0</v>
      </c>
      <c r="BM112" s="56">
        <f t="shared" si="58"/>
        <v>0</v>
      </c>
      <c r="BN112" s="56">
        <f t="shared" si="58"/>
        <v>0</v>
      </c>
      <c r="BO112" s="56">
        <f t="shared" si="58"/>
        <v>0</v>
      </c>
      <c r="BP112" s="56">
        <f t="shared" si="58"/>
        <v>0</v>
      </c>
      <c r="BQ112" s="56">
        <f t="shared" si="58"/>
        <v>0</v>
      </c>
      <c r="BR112" s="56">
        <f t="shared" si="58"/>
        <v>0</v>
      </c>
      <c r="BS112" s="56">
        <f t="shared" si="58"/>
        <v>0</v>
      </c>
    </row>
    <row r="113" spans="1:71" x14ac:dyDescent="0.25">
      <c r="A113" s="57"/>
      <c r="B113" s="69"/>
      <c r="C113" s="69"/>
      <c r="D113" s="69"/>
      <c r="E113" s="69"/>
      <c r="F113" s="69"/>
      <c r="G113" s="69"/>
      <c r="H113" s="70"/>
      <c r="I113" s="70"/>
      <c r="J113" s="69"/>
      <c r="K113" s="69"/>
      <c r="L113" s="69"/>
      <c r="M113" s="69"/>
      <c r="N113" s="69"/>
      <c r="O113" s="70"/>
      <c r="P113" s="69"/>
      <c r="Q113" s="69"/>
      <c r="R113" s="70"/>
      <c r="S113" s="70"/>
      <c r="T113" s="70"/>
      <c r="U113" s="69"/>
      <c r="V113" s="70"/>
      <c r="W113" s="70"/>
      <c r="X113" s="69"/>
      <c r="Y113" s="69"/>
      <c r="Z113" s="70"/>
      <c r="AA113" s="70"/>
      <c r="AB113" s="69"/>
      <c r="AC113" s="69"/>
      <c r="AD113" s="69"/>
      <c r="AE113" s="69"/>
      <c r="AF113" s="69"/>
      <c r="AG113" s="69"/>
      <c r="AH113" s="69"/>
      <c r="AI113" s="69"/>
      <c r="AJ113" s="70"/>
      <c r="AK113" s="69"/>
      <c r="AL113" s="69"/>
      <c r="AM113" s="69"/>
      <c r="AN113" s="69"/>
      <c r="AO113" s="57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</row>
    <row r="114" spans="1:71" s="45" customFormat="1" x14ac:dyDescent="0.25">
      <c r="A114" s="157" t="s">
        <v>84</v>
      </c>
      <c r="B114" s="158"/>
      <c r="C114" s="44">
        <f>$C$10</f>
        <v>44531</v>
      </c>
      <c r="D114" s="158"/>
      <c r="E114" s="44" t="e">
        <f ca="1">$E$10</f>
        <v>#NAME?</v>
      </c>
      <c r="F114" s="44" t="e">
        <f ca="1">$F$10</f>
        <v>#NAME?</v>
      </c>
      <c r="G114" s="44" t="e">
        <f ca="1">$G$10</f>
        <v>#NAME?</v>
      </c>
      <c r="H114" s="44" t="e">
        <f ca="1">$H$10</f>
        <v>#NAME?</v>
      </c>
      <c r="I114" s="44" t="e">
        <f ca="1">$I$10</f>
        <v>#NAME?</v>
      </c>
      <c r="J114" s="44" t="e">
        <f ca="1">$J$10</f>
        <v>#NAME?</v>
      </c>
      <c r="K114" s="44" t="e">
        <f ca="1">$K$10</f>
        <v>#NAME?</v>
      </c>
      <c r="L114" s="44" t="e">
        <f ca="1">$L$10</f>
        <v>#NAME?</v>
      </c>
      <c r="M114" s="44" t="e">
        <f ca="1">$M$10</f>
        <v>#NAME?</v>
      </c>
      <c r="N114" s="44" t="e">
        <f ca="1">$N$10</f>
        <v>#NAME?</v>
      </c>
      <c r="O114" s="44" t="e">
        <f ca="1">$O$10</f>
        <v>#NAME?</v>
      </c>
      <c r="P114" s="44" t="e">
        <f ca="1">$P$10</f>
        <v>#NAME?</v>
      </c>
      <c r="Q114" s="158"/>
      <c r="R114" s="44" t="e">
        <f t="shared" ref="R114:AK114" ca="1" si="59">R10</f>
        <v>#NAME?</v>
      </c>
      <c r="S114" s="44" t="e">
        <f t="shared" ca="1" si="59"/>
        <v>#NAME?</v>
      </c>
      <c r="T114" s="44" t="e">
        <f t="shared" ca="1" si="59"/>
        <v>#NAME?</v>
      </c>
      <c r="U114" s="44" t="e">
        <f t="shared" ca="1" si="59"/>
        <v>#NAME?</v>
      </c>
      <c r="V114" s="44" t="e">
        <f t="shared" ca="1" si="59"/>
        <v>#NAME?</v>
      </c>
      <c r="W114" s="44" t="e">
        <f t="shared" ca="1" si="59"/>
        <v>#NAME?</v>
      </c>
      <c r="X114" s="44" t="e">
        <f t="shared" ca="1" si="59"/>
        <v>#NAME?</v>
      </c>
      <c r="Y114" s="44" t="e">
        <f t="shared" ca="1" si="59"/>
        <v>#NAME?</v>
      </c>
      <c r="Z114" s="44" t="e">
        <f t="shared" ca="1" si="59"/>
        <v>#NAME?</v>
      </c>
      <c r="AA114" s="44" t="e">
        <f t="shared" ca="1" si="59"/>
        <v>#NAME?</v>
      </c>
      <c r="AB114" s="44" t="e">
        <f t="shared" ca="1" si="59"/>
        <v>#NAME?</v>
      </c>
      <c r="AC114" s="44" t="e">
        <f t="shared" ca="1" si="59"/>
        <v>#NAME?</v>
      </c>
      <c r="AD114" s="44" t="e">
        <f t="shared" ca="1" si="59"/>
        <v>#NAME?</v>
      </c>
      <c r="AE114" s="44" t="e">
        <f t="shared" ca="1" si="59"/>
        <v>#NAME?</v>
      </c>
      <c r="AF114" s="44" t="e">
        <f t="shared" ca="1" si="59"/>
        <v>#NAME?</v>
      </c>
      <c r="AG114" s="44" t="e">
        <f t="shared" ca="1" si="59"/>
        <v>#NAME?</v>
      </c>
      <c r="AH114" s="44" t="e">
        <f t="shared" ca="1" si="59"/>
        <v>#NAME?</v>
      </c>
      <c r="AI114" s="44" t="e">
        <f t="shared" ca="1" si="59"/>
        <v>#NAME?</v>
      </c>
      <c r="AJ114" s="44" t="e">
        <f t="shared" ca="1" si="59"/>
        <v>#NAME?</v>
      </c>
      <c r="AK114" s="44" t="e">
        <f t="shared" ca="1" si="59"/>
        <v>#NAME?</v>
      </c>
      <c r="AL114" s="44" t="e">
        <f ca="1">AL$10</f>
        <v>#NAME?</v>
      </c>
      <c r="AM114" s="131"/>
      <c r="AN114" s="44" t="str">
        <f t="shared" ref="AN114:AS114" si="60">AN$10</f>
        <v>1-10-out-24</v>
      </c>
      <c r="AO114" s="157" t="s">
        <v>85</v>
      </c>
      <c r="AP114" s="131"/>
      <c r="AQ114" s="44" t="str">
        <f t="shared" si="60"/>
        <v>11-31-out-24</v>
      </c>
      <c r="AR114" s="131"/>
      <c r="AS114" s="44" t="e">
        <f t="shared" ca="1" si="60"/>
        <v>#NAME?</v>
      </c>
      <c r="AT114" s="44" t="e">
        <f t="shared" ref="AT114:BS114" ca="1" si="61">AT10</f>
        <v>#NAME?</v>
      </c>
      <c r="AU114" s="44" t="e">
        <f t="shared" ca="1" si="61"/>
        <v>#NAME?</v>
      </c>
      <c r="AV114" s="44" t="e">
        <f t="shared" ca="1" si="61"/>
        <v>#NAME?</v>
      </c>
      <c r="AW114" s="44" t="e">
        <f t="shared" ca="1" si="61"/>
        <v>#NAME?</v>
      </c>
      <c r="AX114" s="44" t="e">
        <f t="shared" ca="1" si="61"/>
        <v>#NAME?</v>
      </c>
      <c r="AY114" s="44" t="e">
        <f t="shared" ca="1" si="61"/>
        <v>#NAME?</v>
      </c>
      <c r="AZ114" s="44" t="e">
        <f t="shared" ca="1" si="61"/>
        <v>#NAME?</v>
      </c>
      <c r="BA114" s="44" t="e">
        <f t="shared" ca="1" si="61"/>
        <v>#NAME?</v>
      </c>
      <c r="BB114" s="44" t="e">
        <f t="shared" ca="1" si="61"/>
        <v>#NAME?</v>
      </c>
      <c r="BC114" s="44" t="e">
        <f t="shared" ca="1" si="61"/>
        <v>#NAME?</v>
      </c>
      <c r="BD114" s="44" t="e">
        <f t="shared" ca="1" si="61"/>
        <v>#NAME?</v>
      </c>
      <c r="BE114" s="44" t="e">
        <f t="shared" ca="1" si="61"/>
        <v>#NAME?</v>
      </c>
      <c r="BF114" s="44" t="e">
        <f t="shared" ca="1" si="61"/>
        <v>#NAME?</v>
      </c>
      <c r="BG114" s="44" t="e">
        <f t="shared" ca="1" si="61"/>
        <v>#NAME?</v>
      </c>
      <c r="BH114" s="44" t="e">
        <f t="shared" ca="1" si="61"/>
        <v>#NAME?</v>
      </c>
      <c r="BI114" s="44" t="e">
        <f t="shared" ca="1" si="61"/>
        <v>#NAME?</v>
      </c>
      <c r="BJ114" s="44" t="e">
        <f t="shared" ca="1" si="61"/>
        <v>#NAME?</v>
      </c>
      <c r="BK114" s="44" t="e">
        <f t="shared" ca="1" si="61"/>
        <v>#NAME?</v>
      </c>
      <c r="BL114" s="44" t="e">
        <f t="shared" ca="1" si="61"/>
        <v>#NAME?</v>
      </c>
      <c r="BM114" s="44" t="e">
        <f t="shared" ca="1" si="61"/>
        <v>#NAME?</v>
      </c>
      <c r="BN114" s="44" t="e">
        <f t="shared" ca="1" si="61"/>
        <v>#NAME?</v>
      </c>
      <c r="BO114" s="44" t="e">
        <f t="shared" ca="1" si="61"/>
        <v>#NAME?</v>
      </c>
      <c r="BP114" s="44" t="e">
        <f t="shared" ca="1" si="61"/>
        <v>#NAME?</v>
      </c>
      <c r="BQ114" s="44" t="e">
        <f t="shared" ca="1" si="61"/>
        <v>#NAME?</v>
      </c>
      <c r="BR114" s="44" t="e">
        <f t="shared" ca="1" si="61"/>
        <v>#NAME?</v>
      </c>
      <c r="BS114" s="44" t="e">
        <f t="shared" ca="1" si="61"/>
        <v>#NAME?</v>
      </c>
    </row>
    <row r="115" spans="1:71" x14ac:dyDescent="0.2">
      <c r="A115" s="165" t="s">
        <v>86</v>
      </c>
      <c r="B115" s="166"/>
      <c r="C115" s="167"/>
      <c r="D115" s="166"/>
      <c r="E115" s="167"/>
      <c r="F115" s="167"/>
      <c r="G115" s="167"/>
      <c r="H115" s="167"/>
      <c r="I115" s="168"/>
      <c r="J115" s="167"/>
      <c r="K115" s="167"/>
      <c r="L115" s="167"/>
      <c r="M115" s="167"/>
      <c r="N115" s="167"/>
      <c r="O115" s="167"/>
      <c r="P115" s="167"/>
      <c r="Q115" s="166"/>
      <c r="R115" s="169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70">
        <v>34</v>
      </c>
      <c r="AI115" s="76">
        <v>3</v>
      </c>
      <c r="AJ115" s="49">
        <v>0</v>
      </c>
      <c r="AK115" s="49">
        <v>0</v>
      </c>
      <c r="AL115" s="48">
        <v>3</v>
      </c>
      <c r="AM115" s="109"/>
      <c r="AN115" s="48">
        <v>0</v>
      </c>
      <c r="AO115" s="165" t="s">
        <v>86</v>
      </c>
      <c r="AP115" s="109"/>
      <c r="AQ115" s="48">
        <v>0</v>
      </c>
      <c r="AR115" s="109"/>
      <c r="AS115" s="19">
        <f t="shared" ref="AS115:AS148" si="62">IF(AQ115="","",(SUM(AQ115,AN115)))</f>
        <v>0</v>
      </c>
      <c r="AT115" s="48">
        <v>62</v>
      </c>
      <c r="AU115" s="50">
        <v>179</v>
      </c>
      <c r="AV115" s="50">
        <v>100</v>
      </c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</row>
    <row r="116" spans="1:71" x14ac:dyDescent="0.2">
      <c r="A116" s="105" t="s">
        <v>87</v>
      </c>
      <c r="B116" s="159"/>
      <c r="C116" s="49" t="s">
        <v>88</v>
      </c>
      <c r="D116" s="160"/>
      <c r="E116" s="49">
        <v>93</v>
      </c>
      <c r="F116" s="49">
        <v>222</v>
      </c>
      <c r="G116" s="49">
        <v>193</v>
      </c>
      <c r="H116" s="49">
        <v>192</v>
      </c>
      <c r="I116" s="79">
        <v>115</v>
      </c>
      <c r="J116" s="49">
        <v>128</v>
      </c>
      <c r="K116" s="49">
        <v>178</v>
      </c>
      <c r="L116" s="49">
        <v>205</v>
      </c>
      <c r="M116" s="76">
        <v>141</v>
      </c>
      <c r="N116" s="76">
        <v>137</v>
      </c>
      <c r="O116" s="76">
        <v>131</v>
      </c>
      <c r="P116" s="76">
        <v>127</v>
      </c>
      <c r="Q116" s="160"/>
      <c r="R116" s="82">
        <v>135</v>
      </c>
      <c r="S116" s="76">
        <v>110</v>
      </c>
      <c r="T116" s="76">
        <v>146</v>
      </c>
      <c r="U116" s="76">
        <v>151</v>
      </c>
      <c r="V116" s="49">
        <v>159</v>
      </c>
      <c r="W116" s="76">
        <v>160</v>
      </c>
      <c r="X116" s="49">
        <v>161</v>
      </c>
      <c r="Y116" s="76">
        <v>137</v>
      </c>
      <c r="Z116" s="49">
        <v>126</v>
      </c>
      <c r="AA116" s="49">
        <v>167</v>
      </c>
      <c r="AB116" s="49">
        <v>119</v>
      </c>
      <c r="AC116" s="49">
        <v>91</v>
      </c>
      <c r="AD116" s="76">
        <v>127</v>
      </c>
      <c r="AE116" s="76">
        <v>170</v>
      </c>
      <c r="AF116" s="49">
        <v>167</v>
      </c>
      <c r="AG116" s="76">
        <v>99</v>
      </c>
      <c r="AH116" s="76">
        <v>168</v>
      </c>
      <c r="AI116" s="79">
        <v>130</v>
      </c>
      <c r="AJ116" s="76">
        <v>174</v>
      </c>
      <c r="AK116" s="49">
        <v>112</v>
      </c>
      <c r="AL116" s="53">
        <v>154</v>
      </c>
      <c r="AM116" s="109"/>
      <c r="AN116" s="53">
        <v>53</v>
      </c>
      <c r="AO116" s="105" t="s">
        <v>87</v>
      </c>
      <c r="AP116" s="109"/>
      <c r="AQ116" s="53">
        <v>107</v>
      </c>
      <c r="AR116" s="109"/>
      <c r="AS116" s="19">
        <f t="shared" si="62"/>
        <v>160</v>
      </c>
      <c r="AT116" s="53">
        <v>142</v>
      </c>
      <c r="AU116" s="54">
        <v>175</v>
      </c>
      <c r="AV116" s="54">
        <v>136</v>
      </c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</row>
    <row r="117" spans="1:71" ht="15" hidden="1" x14ac:dyDescent="0.25">
      <c r="A117" s="105" t="s">
        <v>89</v>
      </c>
      <c r="B117" s="159"/>
      <c r="C117" s="49" t="s">
        <v>88</v>
      </c>
      <c r="D117" s="160"/>
      <c r="E117" s="49" t="s">
        <v>88</v>
      </c>
      <c r="F117" s="49" t="s">
        <v>88</v>
      </c>
      <c r="G117" s="49" t="s">
        <v>88</v>
      </c>
      <c r="H117" s="49">
        <v>3</v>
      </c>
      <c r="I117" s="84">
        <v>8</v>
      </c>
      <c r="J117" s="49">
        <v>8</v>
      </c>
      <c r="K117" s="49">
        <v>3</v>
      </c>
      <c r="L117" s="49">
        <v>0</v>
      </c>
      <c r="M117" s="79">
        <v>0</v>
      </c>
      <c r="N117" s="79">
        <v>0</v>
      </c>
      <c r="O117" s="76">
        <v>1</v>
      </c>
      <c r="P117" s="79">
        <v>39</v>
      </c>
      <c r="Q117" s="160"/>
      <c r="R117" s="82">
        <v>34</v>
      </c>
      <c r="S117" s="76">
        <v>45</v>
      </c>
      <c r="T117" s="76">
        <v>41</v>
      </c>
      <c r="U117" s="79">
        <v>35</v>
      </c>
      <c r="V117" s="49"/>
      <c r="W117" s="76"/>
      <c r="X117" s="49"/>
      <c r="Y117" s="79"/>
      <c r="Z117" s="49"/>
      <c r="AA117" s="49"/>
      <c r="AB117" s="49"/>
      <c r="AC117" s="49"/>
      <c r="AD117" s="141"/>
      <c r="AE117" s="141"/>
      <c r="AF117" s="49"/>
      <c r="AG117" s="141"/>
      <c r="AH117" s="141"/>
      <c r="AI117" s="171"/>
      <c r="AJ117" s="172"/>
      <c r="AK117" s="49"/>
      <c r="AL117" s="173"/>
      <c r="AM117" s="109"/>
      <c r="AN117" s="173"/>
      <c r="AO117" s="105" t="s">
        <v>89</v>
      </c>
      <c r="AP117" s="109"/>
      <c r="AQ117" s="173"/>
      <c r="AR117" s="109"/>
      <c r="AS117" s="19" t="str">
        <f t="shared" si="62"/>
        <v/>
      </c>
      <c r="AT117" s="144"/>
      <c r="AU117" s="54">
        <v>0</v>
      </c>
      <c r="AV117" s="146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</row>
    <row r="118" spans="1:71" x14ac:dyDescent="0.2">
      <c r="A118" s="105" t="s">
        <v>90</v>
      </c>
      <c r="B118" s="159"/>
      <c r="C118" s="49">
        <v>22</v>
      </c>
      <c r="D118" s="160"/>
      <c r="E118" s="49">
        <v>60</v>
      </c>
      <c r="F118" s="49">
        <v>117</v>
      </c>
      <c r="G118" s="49">
        <v>205</v>
      </c>
      <c r="H118" s="49">
        <v>150</v>
      </c>
      <c r="I118" s="79">
        <v>244</v>
      </c>
      <c r="J118" s="49">
        <v>210</v>
      </c>
      <c r="K118" s="49">
        <v>203</v>
      </c>
      <c r="L118" s="49">
        <v>235</v>
      </c>
      <c r="M118" s="79">
        <v>206</v>
      </c>
      <c r="N118" s="79">
        <v>220</v>
      </c>
      <c r="O118" s="76">
        <v>210</v>
      </c>
      <c r="P118" s="79">
        <v>182</v>
      </c>
      <c r="Q118" s="160"/>
      <c r="R118" s="82">
        <v>207</v>
      </c>
      <c r="S118" s="76">
        <v>148</v>
      </c>
      <c r="T118" s="76">
        <v>170</v>
      </c>
      <c r="U118" s="79">
        <v>133</v>
      </c>
      <c r="V118" s="76">
        <v>128</v>
      </c>
      <c r="W118" s="76">
        <v>141</v>
      </c>
      <c r="X118" s="76">
        <v>128</v>
      </c>
      <c r="Y118" s="76">
        <v>214</v>
      </c>
      <c r="Z118" s="76">
        <v>174</v>
      </c>
      <c r="AA118" s="76">
        <v>176</v>
      </c>
      <c r="AB118" s="76">
        <v>183</v>
      </c>
      <c r="AC118" s="76">
        <v>159</v>
      </c>
      <c r="AD118" s="79">
        <v>215</v>
      </c>
      <c r="AE118" s="79">
        <v>180</v>
      </c>
      <c r="AF118" s="76">
        <v>170</v>
      </c>
      <c r="AG118" s="79">
        <v>189</v>
      </c>
      <c r="AH118" s="79">
        <v>194</v>
      </c>
      <c r="AI118" s="79">
        <v>176</v>
      </c>
      <c r="AJ118" s="76">
        <v>204</v>
      </c>
      <c r="AK118" s="76">
        <v>204</v>
      </c>
      <c r="AL118" s="53">
        <v>173</v>
      </c>
      <c r="AM118" s="109"/>
      <c r="AN118" s="53">
        <v>90</v>
      </c>
      <c r="AO118" s="105" t="s">
        <v>90</v>
      </c>
      <c r="AP118" s="109"/>
      <c r="AQ118" s="48">
        <v>127</v>
      </c>
      <c r="AR118" s="109"/>
      <c r="AS118" s="19">
        <f t="shared" si="62"/>
        <v>217</v>
      </c>
      <c r="AT118" s="53">
        <v>196</v>
      </c>
      <c r="AU118" s="54">
        <v>190</v>
      </c>
      <c r="AV118" s="54">
        <v>169</v>
      </c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</row>
    <row r="119" spans="1:71" x14ac:dyDescent="0.2">
      <c r="A119" s="105" t="s">
        <v>91</v>
      </c>
      <c r="B119" s="159"/>
      <c r="C119" s="49">
        <v>75</v>
      </c>
      <c r="D119" s="160"/>
      <c r="E119" s="49">
        <v>139</v>
      </c>
      <c r="F119" s="49">
        <v>167</v>
      </c>
      <c r="G119" s="49">
        <v>182</v>
      </c>
      <c r="H119" s="49">
        <v>170</v>
      </c>
      <c r="I119" s="79">
        <v>152</v>
      </c>
      <c r="J119" s="49">
        <v>192</v>
      </c>
      <c r="K119" s="49">
        <v>228</v>
      </c>
      <c r="L119" s="49">
        <v>250</v>
      </c>
      <c r="M119" s="79">
        <v>227</v>
      </c>
      <c r="N119" s="79">
        <v>241</v>
      </c>
      <c r="O119" s="76">
        <v>200</v>
      </c>
      <c r="P119" s="79">
        <v>207</v>
      </c>
      <c r="Q119" s="160"/>
      <c r="R119" s="82">
        <v>227</v>
      </c>
      <c r="S119" s="76">
        <v>200</v>
      </c>
      <c r="T119" s="76">
        <v>285</v>
      </c>
      <c r="U119" s="79">
        <v>207</v>
      </c>
      <c r="V119" s="76">
        <v>242</v>
      </c>
      <c r="W119" s="76">
        <v>257</v>
      </c>
      <c r="X119" s="79">
        <v>224</v>
      </c>
      <c r="Y119" s="79">
        <v>249</v>
      </c>
      <c r="Z119" s="79">
        <v>230</v>
      </c>
      <c r="AA119" s="76">
        <v>246</v>
      </c>
      <c r="AB119" s="79">
        <v>232</v>
      </c>
      <c r="AC119" s="79">
        <v>215</v>
      </c>
      <c r="AD119" s="79">
        <v>262</v>
      </c>
      <c r="AE119" s="79">
        <v>280</v>
      </c>
      <c r="AF119" s="79">
        <v>280</v>
      </c>
      <c r="AG119" s="79">
        <v>294</v>
      </c>
      <c r="AH119" s="79">
        <v>290</v>
      </c>
      <c r="AI119" s="79">
        <v>281</v>
      </c>
      <c r="AJ119" s="79">
        <v>284</v>
      </c>
      <c r="AK119" s="79">
        <v>314</v>
      </c>
      <c r="AL119" s="53">
        <v>288</v>
      </c>
      <c r="AM119" s="109"/>
      <c r="AN119" s="53">
        <v>127</v>
      </c>
      <c r="AO119" s="105" t="s">
        <v>91</v>
      </c>
      <c r="AP119" s="109"/>
      <c r="AQ119" s="53">
        <v>240</v>
      </c>
      <c r="AR119" s="109"/>
      <c r="AS119" s="19">
        <f t="shared" si="62"/>
        <v>367</v>
      </c>
      <c r="AT119" s="53">
        <v>318</v>
      </c>
      <c r="AU119" s="54">
        <v>395</v>
      </c>
      <c r="AV119" s="54">
        <v>421</v>
      </c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</row>
    <row r="120" spans="1:71" x14ac:dyDescent="0.2">
      <c r="A120" s="105" t="s">
        <v>92</v>
      </c>
      <c r="B120" s="159"/>
      <c r="C120" s="49" t="s">
        <v>88</v>
      </c>
      <c r="D120" s="160"/>
      <c r="E120" s="49" t="s">
        <v>88</v>
      </c>
      <c r="F120" s="49" t="s">
        <v>88</v>
      </c>
      <c r="G120" s="49" t="s">
        <v>88</v>
      </c>
      <c r="H120" s="49" t="s">
        <v>88</v>
      </c>
      <c r="I120" s="49" t="s">
        <v>88</v>
      </c>
      <c r="J120" s="49">
        <v>40</v>
      </c>
      <c r="K120" s="49">
        <v>46</v>
      </c>
      <c r="L120" s="49">
        <v>49</v>
      </c>
      <c r="M120" s="79">
        <v>9</v>
      </c>
      <c r="N120" s="79">
        <v>5</v>
      </c>
      <c r="O120" s="76">
        <v>62</v>
      </c>
      <c r="P120" s="79">
        <v>14</v>
      </c>
      <c r="Q120" s="160"/>
      <c r="R120" s="82">
        <v>40</v>
      </c>
      <c r="S120" s="76">
        <v>24</v>
      </c>
      <c r="T120" s="76">
        <v>74</v>
      </c>
      <c r="U120" s="79">
        <v>65</v>
      </c>
      <c r="V120" s="76">
        <v>62</v>
      </c>
      <c r="W120" s="76">
        <v>60</v>
      </c>
      <c r="X120" s="79">
        <v>72</v>
      </c>
      <c r="Y120" s="79">
        <v>76</v>
      </c>
      <c r="Z120" s="79">
        <v>58</v>
      </c>
      <c r="AA120" s="76">
        <v>81</v>
      </c>
      <c r="AB120" s="79">
        <v>70</v>
      </c>
      <c r="AC120" s="79">
        <v>83</v>
      </c>
      <c r="AD120" s="79">
        <v>89</v>
      </c>
      <c r="AE120" s="79">
        <v>106</v>
      </c>
      <c r="AF120" s="79">
        <v>61</v>
      </c>
      <c r="AG120" s="79">
        <v>78</v>
      </c>
      <c r="AH120" s="79">
        <v>73</v>
      </c>
      <c r="AI120" s="79">
        <v>87</v>
      </c>
      <c r="AJ120" s="79">
        <v>69</v>
      </c>
      <c r="AK120" s="79">
        <v>67</v>
      </c>
      <c r="AL120" s="53">
        <v>78</v>
      </c>
      <c r="AM120" s="109"/>
      <c r="AN120" s="53">
        <v>15</v>
      </c>
      <c r="AO120" s="105" t="s">
        <v>92</v>
      </c>
      <c r="AP120" s="109"/>
      <c r="AQ120" s="53">
        <v>61</v>
      </c>
      <c r="AR120" s="109"/>
      <c r="AS120" s="19">
        <f t="shared" si="62"/>
        <v>76</v>
      </c>
      <c r="AT120" s="53">
        <v>11</v>
      </c>
      <c r="AU120" s="54">
        <v>8</v>
      </c>
      <c r="AV120" s="54">
        <v>1</v>
      </c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</row>
    <row r="121" spans="1:71" x14ac:dyDescent="0.2">
      <c r="A121" s="105" t="s">
        <v>93</v>
      </c>
      <c r="B121" s="159"/>
      <c r="C121" s="49" t="s">
        <v>88</v>
      </c>
      <c r="D121" s="160"/>
      <c r="E121" s="49" t="s">
        <v>88</v>
      </c>
      <c r="F121" s="49" t="s">
        <v>88</v>
      </c>
      <c r="G121" s="49">
        <v>3</v>
      </c>
      <c r="H121" s="49">
        <v>0</v>
      </c>
      <c r="I121" s="79">
        <v>8</v>
      </c>
      <c r="J121" s="49">
        <v>153</v>
      </c>
      <c r="K121" s="49">
        <v>208</v>
      </c>
      <c r="L121" s="49">
        <v>245</v>
      </c>
      <c r="M121" s="79">
        <v>261</v>
      </c>
      <c r="N121" s="79">
        <v>253</v>
      </c>
      <c r="O121" s="76">
        <v>218</v>
      </c>
      <c r="P121" s="79">
        <v>230</v>
      </c>
      <c r="Q121" s="160"/>
      <c r="R121" s="82">
        <v>306</v>
      </c>
      <c r="S121" s="76">
        <v>274</v>
      </c>
      <c r="T121" s="76">
        <v>315</v>
      </c>
      <c r="U121" s="79">
        <v>91</v>
      </c>
      <c r="V121" s="76">
        <v>29</v>
      </c>
      <c r="W121" s="76">
        <v>24</v>
      </c>
      <c r="X121" s="79">
        <v>30</v>
      </c>
      <c r="Y121" s="79">
        <v>41</v>
      </c>
      <c r="Z121" s="79">
        <v>27</v>
      </c>
      <c r="AA121" s="76">
        <v>48</v>
      </c>
      <c r="AB121" s="79">
        <v>53</v>
      </c>
      <c r="AC121" s="79">
        <v>43</v>
      </c>
      <c r="AD121" s="79">
        <v>85</v>
      </c>
      <c r="AE121" s="79">
        <v>61</v>
      </c>
      <c r="AF121" s="79">
        <v>67</v>
      </c>
      <c r="AG121" s="79">
        <v>65</v>
      </c>
      <c r="AH121" s="79">
        <v>51</v>
      </c>
      <c r="AI121" s="79">
        <v>50</v>
      </c>
      <c r="AJ121" s="79">
        <v>50</v>
      </c>
      <c r="AK121" s="79">
        <v>57</v>
      </c>
      <c r="AL121" s="53">
        <v>49</v>
      </c>
      <c r="AM121" s="109"/>
      <c r="AN121" s="53">
        <v>25</v>
      </c>
      <c r="AO121" s="105" t="s">
        <v>93</v>
      </c>
      <c r="AP121" s="109"/>
      <c r="AQ121" s="53">
        <v>31</v>
      </c>
      <c r="AR121" s="109"/>
      <c r="AS121" s="19">
        <f t="shared" si="62"/>
        <v>56</v>
      </c>
      <c r="AT121" s="53">
        <v>38</v>
      </c>
      <c r="AU121" s="54">
        <v>38</v>
      </c>
      <c r="AV121" s="54">
        <v>47</v>
      </c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</row>
    <row r="122" spans="1:71" x14ac:dyDescent="0.2">
      <c r="A122" s="105" t="s">
        <v>94</v>
      </c>
      <c r="B122" s="159"/>
      <c r="C122" s="49" t="s">
        <v>88</v>
      </c>
      <c r="D122" s="160"/>
      <c r="E122" s="49" t="s">
        <v>88</v>
      </c>
      <c r="F122" s="49" t="s">
        <v>88</v>
      </c>
      <c r="G122" s="49" t="s">
        <v>88</v>
      </c>
      <c r="H122" s="49" t="s">
        <v>88</v>
      </c>
      <c r="I122" s="49" t="s">
        <v>88</v>
      </c>
      <c r="J122" s="49" t="s">
        <v>88</v>
      </c>
      <c r="K122" s="49" t="s">
        <v>88</v>
      </c>
      <c r="L122" s="49">
        <v>0</v>
      </c>
      <c r="M122" s="79">
        <v>0</v>
      </c>
      <c r="N122" s="79">
        <v>0</v>
      </c>
      <c r="O122" s="76">
        <v>0</v>
      </c>
      <c r="P122" s="79">
        <v>0</v>
      </c>
      <c r="Q122" s="160"/>
      <c r="R122" s="82">
        <v>0</v>
      </c>
      <c r="S122" s="76">
        <v>0</v>
      </c>
      <c r="T122" s="76">
        <v>0</v>
      </c>
      <c r="U122" s="79">
        <v>0</v>
      </c>
      <c r="V122" s="76">
        <v>0</v>
      </c>
      <c r="W122" s="76">
        <v>0</v>
      </c>
      <c r="X122" s="79">
        <v>0</v>
      </c>
      <c r="Y122" s="79">
        <v>0</v>
      </c>
      <c r="Z122" s="79">
        <v>0</v>
      </c>
      <c r="AA122" s="76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53">
        <v>0</v>
      </c>
      <c r="AM122" s="109"/>
      <c r="AN122" s="53">
        <v>0</v>
      </c>
      <c r="AO122" s="105" t="s">
        <v>94</v>
      </c>
      <c r="AP122" s="109"/>
      <c r="AQ122" s="53">
        <v>0</v>
      </c>
      <c r="AR122" s="109"/>
      <c r="AS122" s="19">
        <f t="shared" si="62"/>
        <v>0</v>
      </c>
      <c r="AT122" s="53">
        <v>0</v>
      </c>
      <c r="AU122" s="54">
        <v>0</v>
      </c>
      <c r="AV122" s="54">
        <v>0</v>
      </c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</row>
    <row r="123" spans="1:71" x14ac:dyDescent="0.2">
      <c r="A123" s="105" t="s">
        <v>95</v>
      </c>
      <c r="B123" s="159"/>
      <c r="C123" s="49" t="s">
        <v>88</v>
      </c>
      <c r="D123" s="160"/>
      <c r="E123" s="49">
        <v>11</v>
      </c>
      <c r="F123" s="49">
        <v>15</v>
      </c>
      <c r="G123" s="49">
        <v>35</v>
      </c>
      <c r="H123" s="49">
        <v>23</v>
      </c>
      <c r="I123" s="79">
        <v>33</v>
      </c>
      <c r="J123" s="49">
        <v>15</v>
      </c>
      <c r="K123" s="49">
        <v>18</v>
      </c>
      <c r="L123" s="49">
        <v>14</v>
      </c>
      <c r="M123" s="79">
        <v>16</v>
      </c>
      <c r="N123" s="79">
        <v>11</v>
      </c>
      <c r="O123" s="76">
        <v>17</v>
      </c>
      <c r="P123" s="79">
        <v>15</v>
      </c>
      <c r="Q123" s="160"/>
      <c r="R123" s="82">
        <v>11</v>
      </c>
      <c r="S123" s="76">
        <v>15</v>
      </c>
      <c r="T123" s="76">
        <v>21</v>
      </c>
      <c r="U123" s="79">
        <v>17</v>
      </c>
      <c r="V123" s="76">
        <v>21</v>
      </c>
      <c r="W123" s="76">
        <v>19</v>
      </c>
      <c r="X123" s="79">
        <v>14</v>
      </c>
      <c r="Y123" s="79">
        <v>7</v>
      </c>
      <c r="Z123" s="79">
        <v>11</v>
      </c>
      <c r="AA123" s="76">
        <v>15</v>
      </c>
      <c r="AB123" s="79">
        <v>12</v>
      </c>
      <c r="AC123" s="79">
        <v>0</v>
      </c>
      <c r="AD123" s="79">
        <v>2</v>
      </c>
      <c r="AE123" s="79">
        <v>17</v>
      </c>
      <c r="AF123" s="79">
        <v>14</v>
      </c>
      <c r="AG123" s="79">
        <v>10</v>
      </c>
      <c r="AH123" s="79">
        <v>7</v>
      </c>
      <c r="AI123" s="79">
        <v>7</v>
      </c>
      <c r="AJ123" s="79">
        <v>15</v>
      </c>
      <c r="AK123" s="79">
        <v>13</v>
      </c>
      <c r="AL123" s="53">
        <v>10</v>
      </c>
      <c r="AM123" s="109"/>
      <c r="AN123" s="53">
        <v>16</v>
      </c>
      <c r="AO123" s="105" t="s">
        <v>95</v>
      </c>
      <c r="AP123" s="109"/>
      <c r="AQ123" s="53">
        <v>0</v>
      </c>
      <c r="AR123" s="109"/>
      <c r="AS123" s="19">
        <f t="shared" si="62"/>
        <v>16</v>
      </c>
      <c r="AT123" s="53">
        <v>17</v>
      </c>
      <c r="AU123" s="54">
        <v>14</v>
      </c>
      <c r="AV123" s="54">
        <v>17</v>
      </c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</row>
    <row r="124" spans="1:71" x14ac:dyDescent="0.2">
      <c r="A124" s="105" t="s">
        <v>96</v>
      </c>
      <c r="B124" s="159"/>
      <c r="C124" s="49">
        <v>4</v>
      </c>
      <c r="D124" s="160"/>
      <c r="E124" s="49">
        <v>52</v>
      </c>
      <c r="F124" s="49">
        <v>137</v>
      </c>
      <c r="G124" s="49">
        <v>158</v>
      </c>
      <c r="H124" s="49">
        <v>103</v>
      </c>
      <c r="I124" s="79">
        <v>124</v>
      </c>
      <c r="J124" s="49">
        <v>104</v>
      </c>
      <c r="K124" s="49">
        <v>74</v>
      </c>
      <c r="L124" s="49">
        <v>72</v>
      </c>
      <c r="M124" s="79">
        <v>90</v>
      </c>
      <c r="N124" s="79">
        <v>136</v>
      </c>
      <c r="O124" s="76">
        <v>77</v>
      </c>
      <c r="P124" s="79">
        <v>123</v>
      </c>
      <c r="Q124" s="160"/>
      <c r="R124" s="82">
        <v>112</v>
      </c>
      <c r="S124" s="76">
        <v>102</v>
      </c>
      <c r="T124" s="76">
        <v>134</v>
      </c>
      <c r="U124" s="79">
        <v>123</v>
      </c>
      <c r="V124" s="76">
        <v>165</v>
      </c>
      <c r="W124" s="76">
        <v>166</v>
      </c>
      <c r="X124" s="79">
        <v>150</v>
      </c>
      <c r="Y124" s="79">
        <v>142</v>
      </c>
      <c r="Z124" s="79">
        <v>158</v>
      </c>
      <c r="AA124" s="76">
        <v>132</v>
      </c>
      <c r="AB124" s="79">
        <v>148</v>
      </c>
      <c r="AC124" s="76">
        <v>144</v>
      </c>
      <c r="AD124" s="79">
        <v>158</v>
      </c>
      <c r="AE124" s="79">
        <v>143</v>
      </c>
      <c r="AF124" s="76">
        <v>151</v>
      </c>
      <c r="AG124" s="79">
        <v>150</v>
      </c>
      <c r="AH124" s="79">
        <v>176</v>
      </c>
      <c r="AI124" s="79">
        <v>143</v>
      </c>
      <c r="AJ124" s="76">
        <v>157</v>
      </c>
      <c r="AK124" s="76">
        <v>193</v>
      </c>
      <c r="AL124" s="53">
        <v>159</v>
      </c>
      <c r="AM124" s="109"/>
      <c r="AN124" s="53">
        <v>59</v>
      </c>
      <c r="AO124" s="105" t="s">
        <v>96</v>
      </c>
      <c r="AP124" s="109"/>
      <c r="AQ124" s="53">
        <v>104</v>
      </c>
      <c r="AR124" s="109"/>
      <c r="AS124" s="19">
        <f t="shared" si="62"/>
        <v>163</v>
      </c>
      <c r="AT124" s="53">
        <v>147</v>
      </c>
      <c r="AU124" s="54">
        <v>121</v>
      </c>
      <c r="AV124" s="54">
        <v>69</v>
      </c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</row>
    <row r="125" spans="1:71" x14ac:dyDescent="0.2">
      <c r="A125" s="105" t="s">
        <v>97</v>
      </c>
      <c r="B125" s="159"/>
      <c r="C125" s="49" t="s">
        <v>88</v>
      </c>
      <c r="D125" s="160"/>
      <c r="E125" s="49" t="s">
        <v>88</v>
      </c>
      <c r="F125" s="49" t="s">
        <v>88</v>
      </c>
      <c r="G125" s="49" t="s">
        <v>88</v>
      </c>
      <c r="H125" s="49" t="s">
        <v>88</v>
      </c>
      <c r="I125" s="49" t="s">
        <v>88</v>
      </c>
      <c r="J125" s="49" t="s">
        <v>88</v>
      </c>
      <c r="K125" s="49" t="s">
        <v>88</v>
      </c>
      <c r="L125" s="49">
        <v>0</v>
      </c>
      <c r="M125" s="79">
        <v>0</v>
      </c>
      <c r="N125" s="79">
        <v>0</v>
      </c>
      <c r="O125" s="76">
        <v>0</v>
      </c>
      <c r="P125" s="79">
        <v>0</v>
      </c>
      <c r="Q125" s="160"/>
      <c r="R125" s="82">
        <v>0</v>
      </c>
      <c r="S125" s="76">
        <v>0</v>
      </c>
      <c r="T125" s="76">
        <v>0</v>
      </c>
      <c r="U125" s="79">
        <v>0</v>
      </c>
      <c r="V125" s="76">
        <v>0</v>
      </c>
      <c r="W125" s="76">
        <v>0</v>
      </c>
      <c r="X125" s="79">
        <v>0</v>
      </c>
      <c r="Y125" s="79">
        <v>0</v>
      </c>
      <c r="Z125" s="79">
        <v>0</v>
      </c>
      <c r="AA125" s="76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53">
        <v>0</v>
      </c>
      <c r="AM125" s="109"/>
      <c r="AN125" s="53">
        <v>0</v>
      </c>
      <c r="AO125" s="105" t="s">
        <v>97</v>
      </c>
      <c r="AP125" s="109"/>
      <c r="AQ125" s="53">
        <v>0</v>
      </c>
      <c r="AR125" s="109"/>
      <c r="AS125" s="19">
        <f t="shared" si="62"/>
        <v>0</v>
      </c>
      <c r="AT125" s="53">
        <v>0</v>
      </c>
      <c r="AU125" s="54">
        <v>0</v>
      </c>
      <c r="AV125" s="54">
        <v>0</v>
      </c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</row>
    <row r="126" spans="1:71" x14ac:dyDescent="0.2">
      <c r="A126" s="105" t="s">
        <v>98</v>
      </c>
      <c r="B126" s="159"/>
      <c r="C126" s="49"/>
      <c r="D126" s="160"/>
      <c r="E126" s="49"/>
      <c r="F126" s="49"/>
      <c r="G126" s="49"/>
      <c r="H126" s="49"/>
      <c r="I126" s="49"/>
      <c r="J126" s="49"/>
      <c r="K126" s="49"/>
      <c r="L126" s="49"/>
      <c r="M126" s="79"/>
      <c r="N126" s="79"/>
      <c r="O126" s="76"/>
      <c r="P126" s="79"/>
      <c r="Q126" s="160"/>
      <c r="R126" s="82"/>
      <c r="S126" s="76"/>
      <c r="T126" s="76"/>
      <c r="U126" s="79"/>
      <c r="V126" s="76"/>
      <c r="W126" s="76"/>
      <c r="X126" s="79"/>
      <c r="Y126" s="79"/>
      <c r="Z126" s="79"/>
      <c r="AA126" s="76"/>
      <c r="AB126" s="79"/>
      <c r="AC126" s="79">
        <v>9</v>
      </c>
      <c r="AD126" s="79">
        <v>18</v>
      </c>
      <c r="AE126" s="79">
        <v>26</v>
      </c>
      <c r="AF126" s="79">
        <v>27</v>
      </c>
      <c r="AG126" s="79">
        <v>25</v>
      </c>
      <c r="AH126" s="79">
        <v>18</v>
      </c>
      <c r="AI126" s="79">
        <v>15</v>
      </c>
      <c r="AJ126" s="79">
        <v>22</v>
      </c>
      <c r="AK126" s="79">
        <v>26</v>
      </c>
      <c r="AL126" s="53">
        <v>23</v>
      </c>
      <c r="AM126" s="109"/>
      <c r="AN126" s="53">
        <v>16</v>
      </c>
      <c r="AO126" s="105" t="s">
        <v>98</v>
      </c>
      <c r="AP126" s="109"/>
      <c r="AQ126" s="53">
        <v>22</v>
      </c>
      <c r="AR126" s="109"/>
      <c r="AS126" s="19">
        <f t="shared" si="62"/>
        <v>38</v>
      </c>
      <c r="AT126" s="53">
        <v>24</v>
      </c>
      <c r="AU126" s="54">
        <v>22</v>
      </c>
      <c r="AV126" s="54">
        <v>27</v>
      </c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</row>
    <row r="127" spans="1:71" x14ac:dyDescent="0.2">
      <c r="A127" s="105" t="s">
        <v>99</v>
      </c>
      <c r="B127" s="159"/>
      <c r="C127" s="49" t="s">
        <v>88</v>
      </c>
      <c r="D127" s="160"/>
      <c r="E127" s="49" t="s">
        <v>88</v>
      </c>
      <c r="F127" s="49" t="s">
        <v>88</v>
      </c>
      <c r="G127" s="49" t="s">
        <v>88</v>
      </c>
      <c r="H127" s="49" t="s">
        <v>88</v>
      </c>
      <c r="I127" s="49" t="s">
        <v>88</v>
      </c>
      <c r="J127" s="49">
        <v>40</v>
      </c>
      <c r="K127" s="49">
        <v>11</v>
      </c>
      <c r="L127" s="49">
        <v>0</v>
      </c>
      <c r="M127" s="79">
        <v>16</v>
      </c>
      <c r="N127" s="79">
        <v>9</v>
      </c>
      <c r="O127" s="76">
        <v>18</v>
      </c>
      <c r="P127" s="79">
        <v>22</v>
      </c>
      <c r="Q127" s="160"/>
      <c r="R127" s="82">
        <v>33</v>
      </c>
      <c r="S127" s="76">
        <v>19</v>
      </c>
      <c r="T127" s="76">
        <v>55</v>
      </c>
      <c r="U127" s="79">
        <v>41</v>
      </c>
      <c r="V127" s="76">
        <v>39</v>
      </c>
      <c r="W127" s="76">
        <v>39</v>
      </c>
      <c r="X127" s="79">
        <v>41</v>
      </c>
      <c r="Y127" s="79">
        <v>58</v>
      </c>
      <c r="Z127" s="79">
        <v>63</v>
      </c>
      <c r="AA127" s="76">
        <v>55</v>
      </c>
      <c r="AB127" s="79">
        <v>60</v>
      </c>
      <c r="AC127" s="49">
        <v>60</v>
      </c>
      <c r="AD127" s="79">
        <v>63</v>
      </c>
      <c r="AE127" s="79">
        <v>31</v>
      </c>
      <c r="AF127" s="49">
        <v>51</v>
      </c>
      <c r="AG127" s="79">
        <v>53</v>
      </c>
      <c r="AH127" s="79">
        <v>55</v>
      </c>
      <c r="AI127" s="79">
        <v>59</v>
      </c>
      <c r="AJ127" s="76">
        <v>52</v>
      </c>
      <c r="AK127" s="49">
        <v>58</v>
      </c>
      <c r="AL127" s="53">
        <v>67</v>
      </c>
      <c r="AM127" s="109"/>
      <c r="AN127" s="53">
        <v>34</v>
      </c>
      <c r="AO127" s="105" t="s">
        <v>99</v>
      </c>
      <c r="AP127" s="109"/>
      <c r="AQ127" s="53">
        <v>29</v>
      </c>
      <c r="AR127" s="109"/>
      <c r="AS127" s="19">
        <f t="shared" si="62"/>
        <v>63</v>
      </c>
      <c r="AT127" s="53">
        <v>56</v>
      </c>
      <c r="AU127" s="54">
        <v>61</v>
      </c>
      <c r="AV127" s="54">
        <v>59</v>
      </c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</row>
    <row r="128" spans="1:71" x14ac:dyDescent="0.2">
      <c r="A128" s="105" t="s">
        <v>100</v>
      </c>
      <c r="B128" s="159"/>
      <c r="C128" s="49"/>
      <c r="D128" s="160"/>
      <c r="E128" s="49" t="s">
        <v>88</v>
      </c>
      <c r="F128" s="49" t="s">
        <v>88</v>
      </c>
      <c r="G128" s="49" t="s">
        <v>88</v>
      </c>
      <c r="H128" s="49" t="s">
        <v>88</v>
      </c>
      <c r="I128" s="49" t="s">
        <v>88</v>
      </c>
      <c r="J128" s="49" t="s">
        <v>88</v>
      </c>
      <c r="K128" s="49" t="s">
        <v>88</v>
      </c>
      <c r="L128" s="49" t="s">
        <v>88</v>
      </c>
      <c r="M128" s="79" t="s">
        <v>88</v>
      </c>
      <c r="N128" s="79">
        <v>28</v>
      </c>
      <c r="O128" s="76">
        <v>31</v>
      </c>
      <c r="P128" s="79">
        <v>24</v>
      </c>
      <c r="Q128" s="160"/>
      <c r="R128" s="82">
        <v>31</v>
      </c>
      <c r="S128" s="76">
        <v>29</v>
      </c>
      <c r="T128" s="76">
        <v>35</v>
      </c>
      <c r="U128" s="79">
        <v>17</v>
      </c>
      <c r="V128" s="76">
        <v>32</v>
      </c>
      <c r="W128" s="76">
        <v>28</v>
      </c>
      <c r="X128" s="79">
        <v>34</v>
      </c>
      <c r="Y128" s="79">
        <v>31</v>
      </c>
      <c r="Z128" s="79">
        <v>38</v>
      </c>
      <c r="AA128" s="76">
        <v>46</v>
      </c>
      <c r="AB128" s="79">
        <v>33</v>
      </c>
      <c r="AC128" s="76">
        <v>38</v>
      </c>
      <c r="AD128" s="79">
        <v>35</v>
      </c>
      <c r="AE128" s="79">
        <v>30</v>
      </c>
      <c r="AF128" s="76">
        <v>36</v>
      </c>
      <c r="AG128" s="79">
        <v>28</v>
      </c>
      <c r="AH128" s="79">
        <v>30</v>
      </c>
      <c r="AI128" s="79">
        <v>28</v>
      </c>
      <c r="AJ128" s="76">
        <v>26</v>
      </c>
      <c r="AK128" s="76">
        <v>37</v>
      </c>
      <c r="AL128" s="53">
        <v>20</v>
      </c>
      <c r="AM128" s="109"/>
      <c r="AN128" s="53">
        <v>6</v>
      </c>
      <c r="AO128" s="105" t="s">
        <v>100</v>
      </c>
      <c r="AP128" s="109"/>
      <c r="AQ128" s="53">
        <v>22</v>
      </c>
      <c r="AR128" s="109"/>
      <c r="AS128" s="19">
        <f t="shared" si="62"/>
        <v>28</v>
      </c>
      <c r="AT128" s="53">
        <v>28</v>
      </c>
      <c r="AU128" s="54">
        <v>19</v>
      </c>
      <c r="AV128" s="54">
        <v>20</v>
      </c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</row>
    <row r="129" spans="1:71" x14ac:dyDescent="0.2">
      <c r="A129" s="105" t="s">
        <v>101</v>
      </c>
      <c r="B129" s="159"/>
      <c r="C129" s="49" t="s">
        <v>88</v>
      </c>
      <c r="D129" s="160"/>
      <c r="E129" s="49" t="s">
        <v>88</v>
      </c>
      <c r="F129" s="49" t="s">
        <v>88</v>
      </c>
      <c r="G129" s="49" t="s">
        <v>88</v>
      </c>
      <c r="H129" s="49" t="s">
        <v>88</v>
      </c>
      <c r="I129" s="49" t="s">
        <v>88</v>
      </c>
      <c r="J129" s="49">
        <v>40</v>
      </c>
      <c r="K129" s="49">
        <v>12</v>
      </c>
      <c r="L129" s="49">
        <v>29</v>
      </c>
      <c r="M129" s="79">
        <v>27</v>
      </c>
      <c r="N129" s="79">
        <v>21</v>
      </c>
      <c r="O129" s="76">
        <v>25</v>
      </c>
      <c r="P129" s="79">
        <v>31</v>
      </c>
      <c r="Q129" s="160"/>
      <c r="R129" s="82">
        <v>29</v>
      </c>
      <c r="S129" s="76">
        <v>20</v>
      </c>
      <c r="T129" s="76">
        <v>35</v>
      </c>
      <c r="U129" s="79">
        <v>38</v>
      </c>
      <c r="V129" s="76">
        <v>40</v>
      </c>
      <c r="W129" s="76">
        <v>35</v>
      </c>
      <c r="X129" s="79">
        <v>37</v>
      </c>
      <c r="Y129" s="79">
        <v>31</v>
      </c>
      <c r="Z129" s="79">
        <v>34</v>
      </c>
      <c r="AA129" s="76">
        <v>72</v>
      </c>
      <c r="AB129" s="79">
        <v>48</v>
      </c>
      <c r="AC129" s="79">
        <v>41</v>
      </c>
      <c r="AD129" s="79">
        <v>76</v>
      </c>
      <c r="AE129" s="79">
        <v>70</v>
      </c>
      <c r="AF129" s="79">
        <v>63</v>
      </c>
      <c r="AG129" s="79">
        <v>79</v>
      </c>
      <c r="AH129" s="79">
        <v>0</v>
      </c>
      <c r="AI129" s="79">
        <v>75</v>
      </c>
      <c r="AJ129" s="79">
        <v>60</v>
      </c>
      <c r="AK129" s="79">
        <v>64</v>
      </c>
      <c r="AL129" s="53">
        <v>71</v>
      </c>
      <c r="AM129" s="109"/>
      <c r="AN129" s="53">
        <v>0</v>
      </c>
      <c r="AO129" s="105" t="s">
        <v>101</v>
      </c>
      <c r="AP129" s="109"/>
      <c r="AQ129" s="53">
        <v>90</v>
      </c>
      <c r="AR129" s="109"/>
      <c r="AS129" s="19">
        <f t="shared" si="62"/>
        <v>90</v>
      </c>
      <c r="AT129" s="53">
        <v>85</v>
      </c>
      <c r="AU129" s="54">
        <v>58</v>
      </c>
      <c r="AV129" s="54">
        <v>65</v>
      </c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</row>
    <row r="130" spans="1:71" x14ac:dyDescent="0.2">
      <c r="A130" s="105" t="s">
        <v>102</v>
      </c>
      <c r="B130" s="159"/>
      <c r="C130" s="49"/>
      <c r="D130" s="160"/>
      <c r="E130" s="49"/>
      <c r="F130" s="49"/>
      <c r="G130" s="49"/>
      <c r="H130" s="49"/>
      <c r="I130" s="49"/>
      <c r="J130" s="49"/>
      <c r="K130" s="49"/>
      <c r="L130" s="49"/>
      <c r="M130" s="79"/>
      <c r="N130" s="79"/>
      <c r="O130" s="76"/>
      <c r="P130" s="79"/>
      <c r="Q130" s="160"/>
      <c r="R130" s="82"/>
      <c r="S130" s="76"/>
      <c r="T130" s="76"/>
      <c r="U130" s="79"/>
      <c r="V130" s="76"/>
      <c r="W130" s="76"/>
      <c r="X130" s="79"/>
      <c r="Y130" s="79"/>
      <c r="Z130" s="79"/>
      <c r="AA130" s="76">
        <v>22</v>
      </c>
      <c r="AB130" s="76">
        <v>11</v>
      </c>
      <c r="AC130" s="79">
        <v>44</v>
      </c>
      <c r="AD130" s="79">
        <v>44</v>
      </c>
      <c r="AE130" s="79">
        <v>54</v>
      </c>
      <c r="AF130" s="79">
        <v>42</v>
      </c>
      <c r="AG130" s="79">
        <v>61</v>
      </c>
      <c r="AH130" s="79">
        <v>0</v>
      </c>
      <c r="AI130" s="79">
        <v>44</v>
      </c>
      <c r="AJ130" s="79">
        <v>45</v>
      </c>
      <c r="AK130" s="79">
        <v>35</v>
      </c>
      <c r="AL130" s="53">
        <v>54</v>
      </c>
      <c r="AM130" s="109"/>
      <c r="AN130" s="53">
        <v>0</v>
      </c>
      <c r="AO130" s="105" t="s">
        <v>102</v>
      </c>
      <c r="AP130" s="109"/>
      <c r="AQ130" s="53">
        <v>35</v>
      </c>
      <c r="AR130" s="109"/>
      <c r="AS130" s="19">
        <f t="shared" si="62"/>
        <v>35</v>
      </c>
      <c r="AT130" s="53">
        <v>44</v>
      </c>
      <c r="AU130" s="54">
        <v>30</v>
      </c>
      <c r="AV130" s="54">
        <v>32</v>
      </c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</row>
    <row r="131" spans="1:71" x14ac:dyDescent="0.2">
      <c r="A131" s="105" t="s">
        <v>103</v>
      </c>
      <c r="B131" s="159"/>
      <c r="C131" s="49" t="s">
        <v>88</v>
      </c>
      <c r="D131" s="160"/>
      <c r="E131" s="49" t="s">
        <v>88</v>
      </c>
      <c r="F131" s="49" t="s">
        <v>88</v>
      </c>
      <c r="G131" s="49" t="s">
        <v>88</v>
      </c>
      <c r="H131" s="49" t="s">
        <v>88</v>
      </c>
      <c r="I131" s="49" t="s">
        <v>88</v>
      </c>
      <c r="J131" s="49">
        <v>23</v>
      </c>
      <c r="K131" s="49">
        <v>41</v>
      </c>
      <c r="L131" s="49">
        <v>50</v>
      </c>
      <c r="M131" s="79">
        <v>71</v>
      </c>
      <c r="N131" s="79">
        <v>69</v>
      </c>
      <c r="O131" s="76">
        <v>64</v>
      </c>
      <c r="P131" s="79">
        <v>105</v>
      </c>
      <c r="Q131" s="160"/>
      <c r="R131" s="82">
        <v>112</v>
      </c>
      <c r="S131" s="76">
        <v>102</v>
      </c>
      <c r="T131" s="76">
        <v>137</v>
      </c>
      <c r="U131" s="79">
        <v>100</v>
      </c>
      <c r="V131" s="76">
        <v>105</v>
      </c>
      <c r="W131" s="76">
        <v>107</v>
      </c>
      <c r="X131" s="79">
        <v>80</v>
      </c>
      <c r="Y131" s="79">
        <v>116</v>
      </c>
      <c r="Z131" s="79">
        <v>82</v>
      </c>
      <c r="AA131" s="76">
        <v>66</v>
      </c>
      <c r="AB131" s="79">
        <v>85</v>
      </c>
      <c r="AC131" s="79">
        <v>80</v>
      </c>
      <c r="AD131" s="79">
        <v>96</v>
      </c>
      <c r="AE131" s="79">
        <v>110</v>
      </c>
      <c r="AF131" s="79">
        <v>71</v>
      </c>
      <c r="AG131" s="79">
        <v>99</v>
      </c>
      <c r="AH131" s="79">
        <v>87</v>
      </c>
      <c r="AI131" s="79">
        <v>86</v>
      </c>
      <c r="AJ131" s="79">
        <v>65</v>
      </c>
      <c r="AK131" s="79">
        <v>67</v>
      </c>
      <c r="AL131" s="53">
        <v>78</v>
      </c>
      <c r="AM131" s="109"/>
      <c r="AN131" s="53">
        <v>20</v>
      </c>
      <c r="AO131" s="105" t="s">
        <v>103</v>
      </c>
      <c r="AP131" s="109"/>
      <c r="AQ131" s="53">
        <v>46</v>
      </c>
      <c r="AR131" s="109"/>
      <c r="AS131" s="19">
        <f t="shared" si="62"/>
        <v>66</v>
      </c>
      <c r="AT131" s="53">
        <v>69</v>
      </c>
      <c r="AU131" s="54">
        <v>69</v>
      </c>
      <c r="AV131" s="54">
        <v>35</v>
      </c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</row>
    <row r="132" spans="1:71" x14ac:dyDescent="0.2">
      <c r="A132" s="105" t="s">
        <v>104</v>
      </c>
      <c r="B132" s="159"/>
      <c r="C132" s="49">
        <v>40</v>
      </c>
      <c r="D132" s="160"/>
      <c r="E132" s="49">
        <v>102</v>
      </c>
      <c r="F132" s="49">
        <v>362</v>
      </c>
      <c r="G132" s="49">
        <v>422</v>
      </c>
      <c r="H132" s="49">
        <v>454</v>
      </c>
      <c r="I132" s="79">
        <v>872</v>
      </c>
      <c r="J132" s="49">
        <v>654</v>
      </c>
      <c r="K132" s="49">
        <v>551</v>
      </c>
      <c r="L132" s="49">
        <v>684</v>
      </c>
      <c r="M132" s="79">
        <v>703</v>
      </c>
      <c r="N132" s="79">
        <v>771</v>
      </c>
      <c r="O132" s="76">
        <v>713</v>
      </c>
      <c r="P132" s="79">
        <v>699</v>
      </c>
      <c r="Q132" s="160"/>
      <c r="R132" s="82">
        <v>710</v>
      </c>
      <c r="S132" s="76">
        <v>726</v>
      </c>
      <c r="T132" s="76">
        <v>857</v>
      </c>
      <c r="U132" s="79">
        <v>697</v>
      </c>
      <c r="V132" s="76">
        <v>844</v>
      </c>
      <c r="W132" s="76">
        <v>806</v>
      </c>
      <c r="X132" s="79">
        <v>768</v>
      </c>
      <c r="Y132" s="79">
        <v>875</v>
      </c>
      <c r="Z132" s="79">
        <v>753</v>
      </c>
      <c r="AA132" s="76">
        <v>742</v>
      </c>
      <c r="AB132" s="79">
        <v>693</v>
      </c>
      <c r="AC132" s="79">
        <v>682</v>
      </c>
      <c r="AD132" s="79">
        <v>771</v>
      </c>
      <c r="AE132" s="79">
        <v>695</v>
      </c>
      <c r="AF132" s="79">
        <v>699</v>
      </c>
      <c r="AG132" s="79">
        <v>757</v>
      </c>
      <c r="AH132" s="79">
        <v>756</v>
      </c>
      <c r="AI132" s="79">
        <v>681</v>
      </c>
      <c r="AJ132" s="79">
        <v>719</v>
      </c>
      <c r="AK132" s="79">
        <v>742</v>
      </c>
      <c r="AL132" s="53">
        <v>764</v>
      </c>
      <c r="AM132" s="109"/>
      <c r="AN132" s="53">
        <v>275</v>
      </c>
      <c r="AO132" s="105" t="s">
        <v>104</v>
      </c>
      <c r="AP132" s="109"/>
      <c r="AQ132" s="53">
        <v>523</v>
      </c>
      <c r="AR132" s="109"/>
      <c r="AS132" s="19">
        <f t="shared" si="62"/>
        <v>798</v>
      </c>
      <c r="AT132" s="53">
        <v>700</v>
      </c>
      <c r="AU132" s="54">
        <v>725</v>
      </c>
      <c r="AV132" s="54">
        <v>821</v>
      </c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</row>
    <row r="133" spans="1:71" x14ac:dyDescent="0.2">
      <c r="A133" s="105" t="s">
        <v>105</v>
      </c>
      <c r="B133" s="159"/>
      <c r="C133" s="49" t="s">
        <v>88</v>
      </c>
      <c r="D133" s="160"/>
      <c r="E133" s="49">
        <v>20</v>
      </c>
      <c r="F133" s="49">
        <v>51</v>
      </c>
      <c r="G133" s="49">
        <v>30</v>
      </c>
      <c r="H133" s="49">
        <v>23</v>
      </c>
      <c r="I133" s="79">
        <v>23</v>
      </c>
      <c r="J133" s="49">
        <v>15</v>
      </c>
      <c r="K133" s="49">
        <v>16</v>
      </c>
      <c r="L133" s="49">
        <v>30</v>
      </c>
      <c r="M133" s="79">
        <v>27</v>
      </c>
      <c r="N133" s="79">
        <v>6</v>
      </c>
      <c r="O133" s="76">
        <v>6</v>
      </c>
      <c r="P133" s="79">
        <v>5</v>
      </c>
      <c r="Q133" s="160"/>
      <c r="R133" s="82">
        <v>20</v>
      </c>
      <c r="S133" s="76">
        <v>14</v>
      </c>
      <c r="T133" s="76">
        <v>7</v>
      </c>
      <c r="U133" s="79">
        <v>16</v>
      </c>
      <c r="V133" s="76">
        <v>18</v>
      </c>
      <c r="W133" s="76">
        <v>21</v>
      </c>
      <c r="X133" s="79">
        <v>17</v>
      </c>
      <c r="Y133" s="79">
        <v>23</v>
      </c>
      <c r="Z133" s="79">
        <v>16</v>
      </c>
      <c r="AA133" s="76">
        <v>18</v>
      </c>
      <c r="AB133" s="79">
        <v>8</v>
      </c>
      <c r="AC133" s="49">
        <v>12</v>
      </c>
      <c r="AD133" s="79">
        <v>13</v>
      </c>
      <c r="AE133" s="79">
        <v>8</v>
      </c>
      <c r="AF133" s="49">
        <v>11</v>
      </c>
      <c r="AG133" s="79">
        <v>9</v>
      </c>
      <c r="AH133" s="79">
        <v>8</v>
      </c>
      <c r="AI133" s="79">
        <v>9</v>
      </c>
      <c r="AJ133" s="76">
        <v>7</v>
      </c>
      <c r="AK133" s="49">
        <v>8</v>
      </c>
      <c r="AL133" s="53">
        <v>5</v>
      </c>
      <c r="AM133" s="109"/>
      <c r="AN133" s="53">
        <v>0</v>
      </c>
      <c r="AO133" s="105" t="s">
        <v>105</v>
      </c>
      <c r="AP133" s="109"/>
      <c r="AQ133" s="53">
        <v>4</v>
      </c>
      <c r="AR133" s="109"/>
      <c r="AS133" s="19">
        <f t="shared" si="62"/>
        <v>4</v>
      </c>
      <c r="AT133" s="53">
        <v>0</v>
      </c>
      <c r="AU133" s="54">
        <v>0</v>
      </c>
      <c r="AV133" s="54">
        <v>0</v>
      </c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</row>
    <row r="134" spans="1:71" x14ac:dyDescent="0.2">
      <c r="A134" s="105" t="s">
        <v>106</v>
      </c>
      <c r="B134" s="159"/>
      <c r="C134" s="49" t="s">
        <v>88</v>
      </c>
      <c r="D134" s="160"/>
      <c r="E134" s="49" t="s">
        <v>88</v>
      </c>
      <c r="F134" s="49" t="s">
        <v>88</v>
      </c>
      <c r="G134" s="49" t="s">
        <v>88</v>
      </c>
      <c r="H134" s="49" t="s">
        <v>88</v>
      </c>
      <c r="I134" s="49" t="s">
        <v>88</v>
      </c>
      <c r="J134" s="49" t="s">
        <v>88</v>
      </c>
      <c r="K134" s="49" t="s">
        <v>88</v>
      </c>
      <c r="L134" s="49">
        <v>0</v>
      </c>
      <c r="M134" s="79">
        <v>0</v>
      </c>
      <c r="N134" s="79">
        <v>10</v>
      </c>
      <c r="O134" s="76">
        <v>13</v>
      </c>
      <c r="P134" s="79">
        <v>10</v>
      </c>
      <c r="Q134" s="160"/>
      <c r="R134" s="82">
        <v>13</v>
      </c>
      <c r="S134" s="76">
        <v>16</v>
      </c>
      <c r="T134" s="76">
        <v>12</v>
      </c>
      <c r="U134" s="79">
        <v>13</v>
      </c>
      <c r="V134" s="76">
        <v>15</v>
      </c>
      <c r="W134" s="76">
        <v>17</v>
      </c>
      <c r="X134" s="79">
        <v>10</v>
      </c>
      <c r="Y134" s="79">
        <v>14</v>
      </c>
      <c r="Z134" s="79">
        <v>13</v>
      </c>
      <c r="AA134" s="76">
        <v>14</v>
      </c>
      <c r="AB134" s="79">
        <v>10</v>
      </c>
      <c r="AC134" s="49">
        <v>11</v>
      </c>
      <c r="AD134" s="79">
        <v>16</v>
      </c>
      <c r="AE134" s="79">
        <v>4</v>
      </c>
      <c r="AF134" s="49">
        <v>3</v>
      </c>
      <c r="AG134" s="79">
        <v>4</v>
      </c>
      <c r="AH134" s="79">
        <v>1</v>
      </c>
      <c r="AI134" s="79">
        <v>4</v>
      </c>
      <c r="AJ134" s="76">
        <v>9</v>
      </c>
      <c r="AK134" s="49">
        <v>1</v>
      </c>
      <c r="AL134" s="53">
        <v>2</v>
      </c>
      <c r="AM134" s="109"/>
      <c r="AN134" s="53">
        <v>0</v>
      </c>
      <c r="AO134" s="105" t="s">
        <v>106</v>
      </c>
      <c r="AP134" s="109"/>
      <c r="AQ134" s="53">
        <v>3</v>
      </c>
      <c r="AR134" s="109"/>
      <c r="AS134" s="19">
        <f t="shared" si="62"/>
        <v>3</v>
      </c>
      <c r="AT134" s="53">
        <v>0</v>
      </c>
      <c r="AU134" s="54">
        <v>0</v>
      </c>
      <c r="AV134" s="54">
        <v>0</v>
      </c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</row>
    <row r="135" spans="1:71" x14ac:dyDescent="0.2">
      <c r="A135" s="105" t="s">
        <v>107</v>
      </c>
      <c r="B135" s="159"/>
      <c r="C135" s="49" t="s">
        <v>88</v>
      </c>
      <c r="D135" s="160"/>
      <c r="E135" s="49" t="s">
        <v>88</v>
      </c>
      <c r="F135" s="49" t="s">
        <v>88</v>
      </c>
      <c r="G135" s="49" t="s">
        <v>88</v>
      </c>
      <c r="H135" s="49">
        <v>1</v>
      </c>
      <c r="I135" s="174">
        <v>7</v>
      </c>
      <c r="J135" s="49">
        <v>18</v>
      </c>
      <c r="K135" s="49">
        <v>46</v>
      </c>
      <c r="L135" s="49">
        <v>42</v>
      </c>
      <c r="M135" s="79">
        <v>40</v>
      </c>
      <c r="N135" s="79">
        <v>42</v>
      </c>
      <c r="O135" s="76">
        <v>52</v>
      </c>
      <c r="P135" s="79">
        <v>69</v>
      </c>
      <c r="Q135" s="160"/>
      <c r="R135" s="82">
        <v>54</v>
      </c>
      <c r="S135" s="76">
        <v>48</v>
      </c>
      <c r="T135" s="76">
        <v>73</v>
      </c>
      <c r="U135" s="79">
        <v>62</v>
      </c>
      <c r="V135" s="76">
        <v>65</v>
      </c>
      <c r="W135" s="76">
        <v>80</v>
      </c>
      <c r="X135" s="79">
        <v>64</v>
      </c>
      <c r="Y135" s="79">
        <v>74</v>
      </c>
      <c r="Z135" s="79">
        <v>42</v>
      </c>
      <c r="AA135" s="76">
        <v>49</v>
      </c>
      <c r="AB135" s="79">
        <v>55</v>
      </c>
      <c r="AC135" s="76">
        <v>64</v>
      </c>
      <c r="AD135" s="79">
        <v>67</v>
      </c>
      <c r="AE135" s="79">
        <v>82</v>
      </c>
      <c r="AF135" s="76">
        <v>64</v>
      </c>
      <c r="AG135" s="79">
        <v>67</v>
      </c>
      <c r="AH135" s="79">
        <v>78</v>
      </c>
      <c r="AI135" s="79">
        <v>64</v>
      </c>
      <c r="AJ135" s="76">
        <v>45</v>
      </c>
      <c r="AK135" s="76">
        <v>73</v>
      </c>
      <c r="AL135" s="53">
        <v>61</v>
      </c>
      <c r="AM135" s="109"/>
      <c r="AN135" s="53">
        <v>32</v>
      </c>
      <c r="AO135" s="105" t="s">
        <v>107</v>
      </c>
      <c r="AP135" s="109"/>
      <c r="AQ135" s="53">
        <v>45</v>
      </c>
      <c r="AR135" s="109"/>
      <c r="AS135" s="19">
        <f t="shared" si="62"/>
        <v>77</v>
      </c>
      <c r="AT135" s="53">
        <v>58</v>
      </c>
      <c r="AU135" s="54">
        <v>51</v>
      </c>
      <c r="AV135" s="54">
        <v>61</v>
      </c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</row>
    <row r="136" spans="1:71" x14ac:dyDescent="0.2">
      <c r="A136" s="105" t="s">
        <v>108</v>
      </c>
      <c r="B136" s="159"/>
      <c r="C136" s="49" t="s">
        <v>88</v>
      </c>
      <c r="D136" s="160"/>
      <c r="E136" s="49" t="s">
        <v>88</v>
      </c>
      <c r="F136" s="49" t="s">
        <v>88</v>
      </c>
      <c r="G136" s="49">
        <v>16</v>
      </c>
      <c r="H136" s="49">
        <v>9</v>
      </c>
      <c r="I136" s="79">
        <v>0</v>
      </c>
      <c r="J136" s="49">
        <v>10</v>
      </c>
      <c r="K136" s="49">
        <v>12</v>
      </c>
      <c r="L136" s="49">
        <v>8</v>
      </c>
      <c r="M136" s="79">
        <v>17</v>
      </c>
      <c r="N136" s="79">
        <v>10</v>
      </c>
      <c r="O136" s="76">
        <v>12</v>
      </c>
      <c r="P136" s="79">
        <v>1</v>
      </c>
      <c r="Q136" s="160"/>
      <c r="R136" s="82">
        <v>14</v>
      </c>
      <c r="S136" s="76">
        <v>14</v>
      </c>
      <c r="T136" s="76">
        <v>14</v>
      </c>
      <c r="U136" s="79">
        <v>20</v>
      </c>
      <c r="V136" s="76">
        <v>17</v>
      </c>
      <c r="W136" s="76">
        <v>23</v>
      </c>
      <c r="X136" s="79">
        <v>13</v>
      </c>
      <c r="Y136" s="79">
        <v>19</v>
      </c>
      <c r="Z136" s="79">
        <v>33</v>
      </c>
      <c r="AA136" s="76">
        <v>25</v>
      </c>
      <c r="AB136" s="79">
        <v>0</v>
      </c>
      <c r="AC136" s="79">
        <v>0</v>
      </c>
      <c r="AD136" s="79">
        <v>29</v>
      </c>
      <c r="AE136" s="79">
        <v>30</v>
      </c>
      <c r="AF136" s="79">
        <v>32</v>
      </c>
      <c r="AG136" s="79">
        <v>31</v>
      </c>
      <c r="AH136" s="79">
        <v>21</v>
      </c>
      <c r="AI136" s="79">
        <v>21</v>
      </c>
      <c r="AJ136" s="79">
        <v>20</v>
      </c>
      <c r="AK136" s="79">
        <v>18</v>
      </c>
      <c r="AL136" s="53">
        <v>25</v>
      </c>
      <c r="AM136" s="109"/>
      <c r="AN136" s="53">
        <v>20</v>
      </c>
      <c r="AO136" s="105" t="s">
        <v>108</v>
      </c>
      <c r="AP136" s="109"/>
      <c r="AQ136" s="53">
        <v>0</v>
      </c>
      <c r="AR136" s="109"/>
      <c r="AS136" s="19">
        <f t="shared" si="62"/>
        <v>20</v>
      </c>
      <c r="AT136" s="53">
        <v>35</v>
      </c>
      <c r="AU136" s="54">
        <v>23</v>
      </c>
      <c r="AV136" s="54">
        <v>20</v>
      </c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</row>
    <row r="137" spans="1:71" x14ac:dyDescent="0.2">
      <c r="A137" s="105" t="s">
        <v>109</v>
      </c>
      <c r="B137" s="159"/>
      <c r="C137" s="49" t="s">
        <v>88</v>
      </c>
      <c r="D137" s="160"/>
      <c r="E137" s="49">
        <v>36</v>
      </c>
      <c r="F137" s="49">
        <v>104</v>
      </c>
      <c r="G137" s="49">
        <v>141</v>
      </c>
      <c r="H137" s="49">
        <v>89</v>
      </c>
      <c r="I137" s="79">
        <v>79</v>
      </c>
      <c r="J137" s="49">
        <v>83</v>
      </c>
      <c r="K137" s="49">
        <v>126</v>
      </c>
      <c r="L137" s="49">
        <v>99</v>
      </c>
      <c r="M137" s="79">
        <v>17</v>
      </c>
      <c r="N137" s="79">
        <v>0</v>
      </c>
      <c r="O137" s="76">
        <v>115</v>
      </c>
      <c r="P137" s="79">
        <v>113</v>
      </c>
      <c r="Q137" s="160"/>
      <c r="R137" s="82">
        <v>95</v>
      </c>
      <c r="S137" s="76">
        <v>81</v>
      </c>
      <c r="T137" s="76">
        <v>98</v>
      </c>
      <c r="U137" s="79">
        <v>125</v>
      </c>
      <c r="V137" s="76">
        <v>117</v>
      </c>
      <c r="W137" s="76">
        <v>136</v>
      </c>
      <c r="X137" s="79">
        <v>154</v>
      </c>
      <c r="Y137" s="79">
        <v>156</v>
      </c>
      <c r="Z137" s="79">
        <v>114</v>
      </c>
      <c r="AA137" s="76">
        <v>133</v>
      </c>
      <c r="AB137" s="79">
        <v>131</v>
      </c>
      <c r="AC137" s="79">
        <v>147</v>
      </c>
      <c r="AD137" s="79">
        <v>171</v>
      </c>
      <c r="AE137" s="79">
        <v>175</v>
      </c>
      <c r="AF137" s="79">
        <v>170</v>
      </c>
      <c r="AG137" s="79">
        <v>164</v>
      </c>
      <c r="AH137" s="79">
        <v>168</v>
      </c>
      <c r="AI137" s="79">
        <v>150</v>
      </c>
      <c r="AJ137" s="79">
        <v>171</v>
      </c>
      <c r="AK137" s="79">
        <v>149</v>
      </c>
      <c r="AL137" s="53">
        <v>135</v>
      </c>
      <c r="AM137" s="109"/>
      <c r="AN137" s="53">
        <v>64</v>
      </c>
      <c r="AO137" s="105" t="s">
        <v>109</v>
      </c>
      <c r="AP137" s="109"/>
      <c r="AQ137" s="53">
        <v>99</v>
      </c>
      <c r="AR137" s="109"/>
      <c r="AS137" s="19">
        <f t="shared" si="62"/>
        <v>163</v>
      </c>
      <c r="AT137" s="53">
        <v>148</v>
      </c>
      <c r="AU137" s="54">
        <v>146</v>
      </c>
      <c r="AV137" s="54">
        <v>155</v>
      </c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</row>
    <row r="138" spans="1:71" x14ac:dyDescent="0.2">
      <c r="A138" s="105" t="s">
        <v>110</v>
      </c>
      <c r="B138" s="159"/>
      <c r="C138" s="49" t="s">
        <v>88</v>
      </c>
      <c r="D138" s="160"/>
      <c r="E138" s="49" t="s">
        <v>88</v>
      </c>
      <c r="F138" s="49" t="s">
        <v>88</v>
      </c>
      <c r="G138" s="49" t="s">
        <v>88</v>
      </c>
      <c r="H138" s="49" t="s">
        <v>88</v>
      </c>
      <c r="I138" s="49" t="s">
        <v>88</v>
      </c>
      <c r="J138" s="49">
        <v>40</v>
      </c>
      <c r="K138" s="49">
        <v>21</v>
      </c>
      <c r="L138" s="49">
        <v>36</v>
      </c>
      <c r="M138" s="79">
        <v>40</v>
      </c>
      <c r="N138" s="79">
        <v>2</v>
      </c>
      <c r="O138" s="76">
        <v>37</v>
      </c>
      <c r="P138" s="79">
        <v>45</v>
      </c>
      <c r="Q138" s="160"/>
      <c r="R138" s="82">
        <v>71</v>
      </c>
      <c r="S138" s="76">
        <v>28</v>
      </c>
      <c r="T138" s="76">
        <v>70</v>
      </c>
      <c r="U138" s="79">
        <v>35</v>
      </c>
      <c r="V138" s="76">
        <v>51</v>
      </c>
      <c r="W138" s="76">
        <v>48</v>
      </c>
      <c r="X138" s="79">
        <v>40</v>
      </c>
      <c r="Y138" s="79">
        <v>64</v>
      </c>
      <c r="Z138" s="79">
        <v>42</v>
      </c>
      <c r="AA138" s="76">
        <v>44</v>
      </c>
      <c r="AB138" s="76">
        <v>57</v>
      </c>
      <c r="AC138" s="79">
        <v>40</v>
      </c>
      <c r="AD138" s="79">
        <v>49</v>
      </c>
      <c r="AE138" s="79">
        <v>39</v>
      </c>
      <c r="AF138" s="79">
        <v>42</v>
      </c>
      <c r="AG138" s="79">
        <v>47</v>
      </c>
      <c r="AH138" s="79">
        <v>39</v>
      </c>
      <c r="AI138" s="79">
        <v>35</v>
      </c>
      <c r="AJ138" s="79">
        <v>33</v>
      </c>
      <c r="AK138" s="79">
        <v>40</v>
      </c>
      <c r="AL138" s="53">
        <v>33</v>
      </c>
      <c r="AM138" s="109"/>
      <c r="AN138" s="53">
        <v>13</v>
      </c>
      <c r="AO138" s="105" t="s">
        <v>110</v>
      </c>
      <c r="AP138" s="109"/>
      <c r="AQ138" s="53">
        <v>11</v>
      </c>
      <c r="AR138" s="109"/>
      <c r="AS138" s="19">
        <f t="shared" si="62"/>
        <v>24</v>
      </c>
      <c r="AT138" s="53">
        <v>45</v>
      </c>
      <c r="AU138" s="54">
        <v>24</v>
      </c>
      <c r="AV138" s="54">
        <v>18</v>
      </c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</row>
    <row r="139" spans="1:71" x14ac:dyDescent="0.2">
      <c r="A139" s="105" t="s">
        <v>111</v>
      </c>
      <c r="B139" s="159"/>
      <c r="C139" s="49" t="s">
        <v>88</v>
      </c>
      <c r="D139" s="160"/>
      <c r="E139" s="49" t="s">
        <v>88</v>
      </c>
      <c r="F139" s="49" t="s">
        <v>88</v>
      </c>
      <c r="G139" s="49" t="s">
        <v>88</v>
      </c>
      <c r="H139" s="49" t="s">
        <v>88</v>
      </c>
      <c r="I139" s="49" t="s">
        <v>88</v>
      </c>
      <c r="J139" s="49" t="s">
        <v>88</v>
      </c>
      <c r="K139" s="49" t="s">
        <v>88</v>
      </c>
      <c r="L139" s="49">
        <v>0</v>
      </c>
      <c r="M139" s="79">
        <v>0</v>
      </c>
      <c r="N139" s="79">
        <v>0</v>
      </c>
      <c r="O139" s="76">
        <v>0</v>
      </c>
      <c r="P139" s="79">
        <v>0</v>
      </c>
      <c r="Q139" s="160"/>
      <c r="R139" s="82">
        <v>0</v>
      </c>
      <c r="S139" s="76">
        <v>0</v>
      </c>
      <c r="T139" s="76">
        <v>16</v>
      </c>
      <c r="U139" s="79">
        <v>43</v>
      </c>
      <c r="V139" s="76">
        <v>56</v>
      </c>
      <c r="W139" s="76">
        <v>36</v>
      </c>
      <c r="X139" s="79">
        <v>55</v>
      </c>
      <c r="Y139" s="79">
        <v>77</v>
      </c>
      <c r="Z139" s="79">
        <v>62</v>
      </c>
      <c r="AA139" s="76">
        <v>69</v>
      </c>
      <c r="AB139" s="79">
        <v>79</v>
      </c>
      <c r="AC139" s="79">
        <v>69</v>
      </c>
      <c r="AD139" s="79">
        <v>66</v>
      </c>
      <c r="AE139" s="79">
        <v>74</v>
      </c>
      <c r="AF139" s="79">
        <v>85</v>
      </c>
      <c r="AG139" s="79">
        <v>76</v>
      </c>
      <c r="AH139" s="79">
        <v>79</v>
      </c>
      <c r="AI139" s="79">
        <v>85</v>
      </c>
      <c r="AJ139" s="79">
        <v>83</v>
      </c>
      <c r="AK139" s="79">
        <v>159</v>
      </c>
      <c r="AL139" s="53">
        <v>110</v>
      </c>
      <c r="AM139" s="109"/>
      <c r="AN139" s="53">
        <v>52</v>
      </c>
      <c r="AO139" s="105" t="s">
        <v>111</v>
      </c>
      <c r="AP139" s="109"/>
      <c r="AQ139" s="53">
        <v>49</v>
      </c>
      <c r="AR139" s="109"/>
      <c r="AS139" s="19">
        <f t="shared" si="62"/>
        <v>101</v>
      </c>
      <c r="AT139" s="53">
        <v>107</v>
      </c>
      <c r="AU139" s="54">
        <v>100</v>
      </c>
      <c r="AV139" s="54">
        <v>74</v>
      </c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</row>
    <row r="140" spans="1:71" x14ac:dyDescent="0.2">
      <c r="A140" s="105" t="s">
        <v>112</v>
      </c>
      <c r="B140" s="159"/>
      <c r="C140" s="49" t="s">
        <v>88</v>
      </c>
      <c r="D140" s="160"/>
      <c r="E140" s="49" t="s">
        <v>88</v>
      </c>
      <c r="F140" s="49" t="s">
        <v>88</v>
      </c>
      <c r="G140" s="49" t="s">
        <v>88</v>
      </c>
      <c r="H140" s="49" t="s">
        <v>88</v>
      </c>
      <c r="I140" s="49" t="s">
        <v>88</v>
      </c>
      <c r="J140" s="49" t="s">
        <v>88</v>
      </c>
      <c r="K140" s="49" t="s">
        <v>88</v>
      </c>
      <c r="L140" s="49">
        <v>0</v>
      </c>
      <c r="M140" s="79">
        <v>0</v>
      </c>
      <c r="N140" s="79">
        <v>0</v>
      </c>
      <c r="O140" s="76">
        <v>0</v>
      </c>
      <c r="P140" s="79">
        <v>0</v>
      </c>
      <c r="Q140" s="160"/>
      <c r="R140" s="82">
        <v>0</v>
      </c>
      <c r="S140" s="76">
        <v>0</v>
      </c>
      <c r="T140" s="76">
        <v>0</v>
      </c>
      <c r="U140" s="79">
        <v>0</v>
      </c>
      <c r="V140" s="76">
        <v>0</v>
      </c>
      <c r="W140" s="76">
        <v>0</v>
      </c>
      <c r="X140" s="79">
        <v>0</v>
      </c>
      <c r="Y140" s="79">
        <v>0</v>
      </c>
      <c r="Z140" s="79">
        <v>0</v>
      </c>
      <c r="AA140" s="76">
        <v>0</v>
      </c>
      <c r="AB140" s="76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53">
        <v>0</v>
      </c>
      <c r="AM140" s="109"/>
      <c r="AN140" s="53">
        <v>0</v>
      </c>
      <c r="AO140" s="105" t="s">
        <v>112</v>
      </c>
      <c r="AP140" s="109"/>
      <c r="AQ140" s="53">
        <v>0</v>
      </c>
      <c r="AR140" s="109"/>
      <c r="AS140" s="19">
        <f t="shared" si="62"/>
        <v>0</v>
      </c>
      <c r="AT140" s="53">
        <v>0</v>
      </c>
      <c r="AU140" s="54">
        <v>0</v>
      </c>
      <c r="AV140" s="54">
        <v>0</v>
      </c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</row>
    <row r="141" spans="1:71" x14ac:dyDescent="0.2">
      <c r="A141" s="105" t="s">
        <v>113</v>
      </c>
      <c r="B141" s="159"/>
      <c r="C141" s="49" t="s">
        <v>88</v>
      </c>
      <c r="D141" s="160"/>
      <c r="E141" s="49" t="s">
        <v>88</v>
      </c>
      <c r="F141" s="49" t="s">
        <v>88</v>
      </c>
      <c r="G141" s="49" t="s">
        <v>88</v>
      </c>
      <c r="H141" s="49" t="s">
        <v>88</v>
      </c>
      <c r="I141" s="49" t="s">
        <v>88</v>
      </c>
      <c r="J141" s="49">
        <v>40</v>
      </c>
      <c r="K141" s="49">
        <v>5</v>
      </c>
      <c r="L141" s="49">
        <v>15</v>
      </c>
      <c r="M141" s="79">
        <v>13</v>
      </c>
      <c r="N141" s="79">
        <v>12</v>
      </c>
      <c r="O141" s="76">
        <v>15</v>
      </c>
      <c r="P141" s="79">
        <v>14</v>
      </c>
      <c r="Q141" s="160"/>
      <c r="R141" s="82">
        <v>26</v>
      </c>
      <c r="S141" s="76">
        <v>21</v>
      </c>
      <c r="T141" s="76">
        <v>39</v>
      </c>
      <c r="U141" s="79">
        <v>36</v>
      </c>
      <c r="V141" s="76">
        <v>43</v>
      </c>
      <c r="W141" s="76">
        <v>34</v>
      </c>
      <c r="X141" s="79">
        <v>18</v>
      </c>
      <c r="Y141" s="79">
        <v>36</v>
      </c>
      <c r="Z141" s="79">
        <v>46</v>
      </c>
      <c r="AA141" s="76">
        <v>53</v>
      </c>
      <c r="AB141" s="79">
        <v>57</v>
      </c>
      <c r="AC141" s="79">
        <v>47</v>
      </c>
      <c r="AD141" s="79">
        <v>46</v>
      </c>
      <c r="AE141" s="79">
        <v>48</v>
      </c>
      <c r="AF141" s="79">
        <v>43</v>
      </c>
      <c r="AG141" s="79">
        <v>42</v>
      </c>
      <c r="AH141" s="79">
        <v>40</v>
      </c>
      <c r="AI141" s="79">
        <v>58</v>
      </c>
      <c r="AJ141" s="79">
        <v>37</v>
      </c>
      <c r="AK141" s="79">
        <v>69</v>
      </c>
      <c r="AL141" s="53">
        <v>93</v>
      </c>
      <c r="AM141" s="109"/>
      <c r="AN141" s="53">
        <v>48</v>
      </c>
      <c r="AO141" s="105" t="s">
        <v>113</v>
      </c>
      <c r="AP141" s="109"/>
      <c r="AQ141" s="53">
        <v>23</v>
      </c>
      <c r="AR141" s="109"/>
      <c r="AS141" s="19">
        <f t="shared" si="62"/>
        <v>71</v>
      </c>
      <c r="AT141" s="53">
        <v>61</v>
      </c>
      <c r="AU141" s="54">
        <v>55</v>
      </c>
      <c r="AV141" s="54">
        <v>43</v>
      </c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</row>
    <row r="142" spans="1:71" x14ac:dyDescent="0.2">
      <c r="A142" s="105" t="s">
        <v>114</v>
      </c>
      <c r="B142" s="159"/>
      <c r="C142" s="49" t="s">
        <v>88</v>
      </c>
      <c r="D142" s="160"/>
      <c r="E142" s="49" t="s">
        <v>88</v>
      </c>
      <c r="F142" s="49" t="s">
        <v>88</v>
      </c>
      <c r="G142" s="49" t="s">
        <v>88</v>
      </c>
      <c r="H142" s="49" t="s">
        <v>88</v>
      </c>
      <c r="I142" s="49" t="s">
        <v>88</v>
      </c>
      <c r="J142" s="49">
        <v>29</v>
      </c>
      <c r="K142" s="49">
        <v>90</v>
      </c>
      <c r="L142" s="49">
        <v>121</v>
      </c>
      <c r="M142" s="79">
        <v>152</v>
      </c>
      <c r="N142" s="79">
        <v>560</v>
      </c>
      <c r="O142" s="76">
        <v>325</v>
      </c>
      <c r="P142" s="79">
        <v>432</v>
      </c>
      <c r="Q142" s="160"/>
      <c r="R142" s="82">
        <v>399</v>
      </c>
      <c r="S142" s="76">
        <v>446</v>
      </c>
      <c r="T142" s="76">
        <v>579</v>
      </c>
      <c r="U142" s="79">
        <v>439</v>
      </c>
      <c r="V142" s="76">
        <v>610</v>
      </c>
      <c r="W142" s="76">
        <v>591</v>
      </c>
      <c r="X142" s="79">
        <v>728</v>
      </c>
      <c r="Y142" s="79">
        <v>836</v>
      </c>
      <c r="Z142" s="79">
        <v>663</v>
      </c>
      <c r="AA142" s="76">
        <v>1253</v>
      </c>
      <c r="AB142" s="79">
        <v>876</v>
      </c>
      <c r="AC142" s="76">
        <v>850</v>
      </c>
      <c r="AD142" s="79">
        <v>1019</v>
      </c>
      <c r="AE142" s="79">
        <v>879</v>
      </c>
      <c r="AF142" s="76">
        <v>944</v>
      </c>
      <c r="AG142" s="79">
        <v>1108</v>
      </c>
      <c r="AH142" s="79">
        <v>1082</v>
      </c>
      <c r="AI142" s="79">
        <v>941</v>
      </c>
      <c r="AJ142" s="76">
        <v>1050</v>
      </c>
      <c r="AK142" s="76">
        <v>1099</v>
      </c>
      <c r="AL142" s="53">
        <v>1045</v>
      </c>
      <c r="AM142" s="109"/>
      <c r="AN142" s="53">
        <v>389</v>
      </c>
      <c r="AO142" s="105" t="s">
        <v>114</v>
      </c>
      <c r="AP142" s="109"/>
      <c r="AQ142" s="53">
        <v>888</v>
      </c>
      <c r="AR142" s="109"/>
      <c r="AS142" s="19">
        <f t="shared" si="62"/>
        <v>1277</v>
      </c>
      <c r="AT142" s="53">
        <v>1135</v>
      </c>
      <c r="AU142" s="54">
        <v>1100</v>
      </c>
      <c r="AV142" s="53">
        <v>1133</v>
      </c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</row>
    <row r="143" spans="1:71" x14ac:dyDescent="0.2">
      <c r="A143" s="105" t="s">
        <v>115</v>
      </c>
      <c r="B143" s="159"/>
      <c r="C143" s="49" t="s">
        <v>88</v>
      </c>
      <c r="D143" s="160"/>
      <c r="E143" s="49" t="s">
        <v>88</v>
      </c>
      <c r="F143" s="49" t="s">
        <v>88</v>
      </c>
      <c r="G143" s="49" t="s">
        <v>88</v>
      </c>
      <c r="H143" s="49" t="s">
        <v>88</v>
      </c>
      <c r="I143" s="49" t="s">
        <v>88</v>
      </c>
      <c r="J143" s="49" t="s">
        <v>88</v>
      </c>
      <c r="K143" s="49" t="s">
        <v>88</v>
      </c>
      <c r="L143" s="49">
        <v>0</v>
      </c>
      <c r="M143" s="79">
        <v>0</v>
      </c>
      <c r="N143" s="79">
        <v>0</v>
      </c>
      <c r="O143" s="76">
        <v>0</v>
      </c>
      <c r="P143" s="79">
        <v>0</v>
      </c>
      <c r="Q143" s="160"/>
      <c r="R143" s="82">
        <v>0</v>
      </c>
      <c r="S143" s="76">
        <v>0</v>
      </c>
      <c r="T143" s="76">
        <v>0</v>
      </c>
      <c r="U143" s="79">
        <v>0</v>
      </c>
      <c r="V143" s="76">
        <v>0</v>
      </c>
      <c r="W143" s="76">
        <v>0</v>
      </c>
      <c r="X143" s="79">
        <v>0</v>
      </c>
      <c r="Y143" s="79">
        <v>0</v>
      </c>
      <c r="Z143" s="79">
        <v>0</v>
      </c>
      <c r="AA143" s="76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53">
        <v>0</v>
      </c>
      <c r="AM143" s="109"/>
      <c r="AN143" s="53">
        <v>0</v>
      </c>
      <c r="AO143" s="105" t="s">
        <v>115</v>
      </c>
      <c r="AP143" s="109"/>
      <c r="AQ143" s="53">
        <v>0</v>
      </c>
      <c r="AR143" s="109"/>
      <c r="AS143" s="19">
        <f t="shared" si="62"/>
        <v>0</v>
      </c>
      <c r="AT143" s="53">
        <v>0</v>
      </c>
      <c r="AU143" s="54">
        <v>0</v>
      </c>
      <c r="AV143" s="54">
        <v>0</v>
      </c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</row>
    <row r="144" spans="1:71" x14ac:dyDescent="0.2">
      <c r="A144" s="105" t="s">
        <v>116</v>
      </c>
      <c r="B144" s="159"/>
      <c r="C144" s="49" t="s">
        <v>88</v>
      </c>
      <c r="D144" s="160"/>
      <c r="E144" s="49" t="s">
        <v>88</v>
      </c>
      <c r="F144" s="49" t="s">
        <v>88</v>
      </c>
      <c r="G144" s="49" t="s">
        <v>88</v>
      </c>
      <c r="H144" s="49" t="s">
        <v>88</v>
      </c>
      <c r="I144" s="49" t="s">
        <v>88</v>
      </c>
      <c r="J144" s="49" t="s">
        <v>88</v>
      </c>
      <c r="K144" s="49" t="s">
        <v>88</v>
      </c>
      <c r="L144" s="49">
        <v>0</v>
      </c>
      <c r="M144" s="79">
        <v>0</v>
      </c>
      <c r="N144" s="79">
        <v>0</v>
      </c>
      <c r="O144" s="76">
        <v>0</v>
      </c>
      <c r="P144" s="79">
        <v>0</v>
      </c>
      <c r="Q144" s="160"/>
      <c r="R144" s="82">
        <v>0</v>
      </c>
      <c r="S144" s="76">
        <v>0</v>
      </c>
      <c r="T144" s="76">
        <v>0</v>
      </c>
      <c r="U144" s="79">
        <v>0</v>
      </c>
      <c r="V144" s="76">
        <v>0</v>
      </c>
      <c r="W144" s="76">
        <v>0</v>
      </c>
      <c r="X144" s="79">
        <v>0</v>
      </c>
      <c r="Y144" s="79">
        <v>0</v>
      </c>
      <c r="Z144" s="79">
        <v>0</v>
      </c>
      <c r="AA144" s="76">
        <v>0</v>
      </c>
      <c r="AB144" s="79">
        <v>0</v>
      </c>
      <c r="AC144" s="79">
        <v>7</v>
      </c>
      <c r="AD144" s="79">
        <v>8</v>
      </c>
      <c r="AE144" s="79">
        <v>8</v>
      </c>
      <c r="AF144" s="79">
        <v>8</v>
      </c>
      <c r="AG144" s="79">
        <v>16</v>
      </c>
      <c r="AH144" s="79">
        <v>17</v>
      </c>
      <c r="AI144" s="79">
        <v>18</v>
      </c>
      <c r="AJ144" s="79">
        <v>20</v>
      </c>
      <c r="AK144" s="79">
        <v>30</v>
      </c>
      <c r="AL144" s="53">
        <v>40</v>
      </c>
      <c r="AM144" s="109"/>
      <c r="AN144" s="53">
        <v>18</v>
      </c>
      <c r="AO144" s="105" t="s">
        <v>116</v>
      </c>
      <c r="AP144" s="109"/>
      <c r="AQ144" s="53">
        <v>19</v>
      </c>
      <c r="AR144" s="109"/>
      <c r="AS144" s="19">
        <f t="shared" si="62"/>
        <v>37</v>
      </c>
      <c r="AT144" s="53">
        <v>38</v>
      </c>
      <c r="AU144" s="54">
        <v>30</v>
      </c>
      <c r="AV144" s="54">
        <v>29</v>
      </c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</row>
    <row r="145" spans="1:71" x14ac:dyDescent="0.2">
      <c r="A145" s="105" t="s">
        <v>117</v>
      </c>
      <c r="B145" s="159"/>
      <c r="C145" s="49" t="s">
        <v>88</v>
      </c>
      <c r="D145" s="160"/>
      <c r="E145" s="49" t="s">
        <v>88</v>
      </c>
      <c r="F145" s="49" t="s">
        <v>88</v>
      </c>
      <c r="G145" s="49" t="s">
        <v>88</v>
      </c>
      <c r="H145" s="49" t="s">
        <v>88</v>
      </c>
      <c r="I145" s="49" t="s">
        <v>88</v>
      </c>
      <c r="J145" s="49">
        <v>40</v>
      </c>
      <c r="K145" s="49">
        <v>14</v>
      </c>
      <c r="L145" s="49">
        <v>29</v>
      </c>
      <c r="M145" s="79">
        <v>8</v>
      </c>
      <c r="N145" s="79">
        <v>0</v>
      </c>
      <c r="O145" s="76">
        <v>83</v>
      </c>
      <c r="P145" s="79">
        <v>74</v>
      </c>
      <c r="Q145" s="160"/>
      <c r="R145" s="82">
        <v>41</v>
      </c>
      <c r="S145" s="76">
        <v>47</v>
      </c>
      <c r="T145" s="76">
        <v>74</v>
      </c>
      <c r="U145" s="79">
        <v>44</v>
      </c>
      <c r="V145" s="76">
        <v>61</v>
      </c>
      <c r="W145" s="76">
        <v>44</v>
      </c>
      <c r="X145" s="79">
        <v>68</v>
      </c>
      <c r="Y145" s="79">
        <v>68</v>
      </c>
      <c r="Z145" s="79">
        <v>59</v>
      </c>
      <c r="AA145" s="76">
        <v>66</v>
      </c>
      <c r="AB145" s="79">
        <v>86</v>
      </c>
      <c r="AC145" s="79">
        <v>59</v>
      </c>
      <c r="AD145" s="79">
        <v>87</v>
      </c>
      <c r="AE145" s="79">
        <v>87</v>
      </c>
      <c r="AF145" s="79">
        <v>98</v>
      </c>
      <c r="AG145" s="79">
        <v>94</v>
      </c>
      <c r="AH145" s="79">
        <v>88</v>
      </c>
      <c r="AI145" s="79">
        <v>74</v>
      </c>
      <c r="AJ145" s="79">
        <v>103</v>
      </c>
      <c r="AK145" s="79">
        <v>99</v>
      </c>
      <c r="AL145" s="53">
        <v>81</v>
      </c>
      <c r="AM145" s="109"/>
      <c r="AN145" s="53">
        <v>48</v>
      </c>
      <c r="AO145" s="105" t="s">
        <v>117</v>
      </c>
      <c r="AP145" s="109"/>
      <c r="AQ145" s="53">
        <v>61</v>
      </c>
      <c r="AR145" s="109"/>
      <c r="AS145" s="19">
        <f t="shared" si="62"/>
        <v>109</v>
      </c>
      <c r="AT145" s="53">
        <v>60</v>
      </c>
      <c r="AU145" s="54">
        <v>74</v>
      </c>
      <c r="AV145" s="54">
        <v>92</v>
      </c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</row>
    <row r="146" spans="1:71" x14ac:dyDescent="0.2">
      <c r="A146" s="105" t="s">
        <v>118</v>
      </c>
      <c r="B146" s="159"/>
      <c r="C146" s="49"/>
      <c r="D146" s="160"/>
      <c r="E146" s="49"/>
      <c r="F146" s="49"/>
      <c r="G146" s="49"/>
      <c r="H146" s="49"/>
      <c r="I146" s="79"/>
      <c r="J146" s="49"/>
      <c r="K146" s="49"/>
      <c r="L146" s="49"/>
      <c r="M146" s="79"/>
      <c r="N146" s="79"/>
      <c r="O146" s="76"/>
      <c r="P146" s="79"/>
      <c r="Q146" s="160"/>
      <c r="R146" s="82"/>
      <c r="S146" s="76"/>
      <c r="T146" s="76"/>
      <c r="U146" s="79"/>
      <c r="V146" s="76"/>
      <c r="W146" s="76"/>
      <c r="X146" s="79"/>
      <c r="Y146" s="49">
        <v>5</v>
      </c>
      <c r="Z146" s="49">
        <v>2</v>
      </c>
      <c r="AA146" s="49">
        <v>11</v>
      </c>
      <c r="AB146" s="76">
        <v>4</v>
      </c>
      <c r="AC146" s="79">
        <v>5</v>
      </c>
      <c r="AD146" s="79">
        <v>22</v>
      </c>
      <c r="AE146" s="79">
        <v>9</v>
      </c>
      <c r="AF146" s="79">
        <v>14</v>
      </c>
      <c r="AG146" s="79">
        <v>10</v>
      </c>
      <c r="AH146" s="79">
        <v>6</v>
      </c>
      <c r="AI146" s="79">
        <v>4</v>
      </c>
      <c r="AJ146" s="79">
        <v>12</v>
      </c>
      <c r="AK146" s="79">
        <v>3</v>
      </c>
      <c r="AL146" s="53">
        <v>9</v>
      </c>
      <c r="AM146" s="109"/>
      <c r="AN146" s="53">
        <v>2</v>
      </c>
      <c r="AO146" s="105" t="s">
        <v>118</v>
      </c>
      <c r="AP146" s="109"/>
      <c r="AQ146" s="53">
        <v>4</v>
      </c>
      <c r="AR146" s="109"/>
      <c r="AS146" s="19">
        <f t="shared" si="62"/>
        <v>6</v>
      </c>
      <c r="AT146" s="53">
        <v>6</v>
      </c>
      <c r="AU146" s="54">
        <v>5</v>
      </c>
      <c r="AV146" s="54">
        <v>5</v>
      </c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</row>
    <row r="147" spans="1:71" x14ac:dyDescent="0.2">
      <c r="A147" s="105" t="s">
        <v>119</v>
      </c>
      <c r="B147" s="159"/>
      <c r="C147" s="49"/>
      <c r="D147" s="160"/>
      <c r="E147" s="49"/>
      <c r="F147" s="49"/>
      <c r="G147" s="49"/>
      <c r="H147" s="49"/>
      <c r="I147" s="79"/>
      <c r="J147" s="49"/>
      <c r="K147" s="49"/>
      <c r="L147" s="49"/>
      <c r="M147" s="79"/>
      <c r="N147" s="79"/>
      <c r="O147" s="76"/>
      <c r="P147" s="79"/>
      <c r="Q147" s="160"/>
      <c r="R147" s="82"/>
      <c r="S147" s="76"/>
      <c r="T147" s="76"/>
      <c r="U147" s="79"/>
      <c r="V147" s="76"/>
      <c r="W147" s="76"/>
      <c r="X147" s="79"/>
      <c r="Y147" s="49">
        <v>50</v>
      </c>
      <c r="Z147" s="49">
        <v>51</v>
      </c>
      <c r="AA147" s="49">
        <v>81</v>
      </c>
      <c r="AB147" s="79">
        <v>65</v>
      </c>
      <c r="AC147" s="49">
        <v>43</v>
      </c>
      <c r="AD147" s="79">
        <v>54</v>
      </c>
      <c r="AE147" s="79">
        <v>38</v>
      </c>
      <c r="AF147" s="49">
        <v>0</v>
      </c>
      <c r="AG147" s="79">
        <v>0</v>
      </c>
      <c r="AH147" s="79">
        <v>48</v>
      </c>
      <c r="AI147" s="79">
        <v>48</v>
      </c>
      <c r="AJ147" s="76">
        <v>53</v>
      </c>
      <c r="AK147" s="49">
        <v>37</v>
      </c>
      <c r="AL147" s="53">
        <v>34</v>
      </c>
      <c r="AM147" s="109"/>
      <c r="AN147" s="53">
        <v>11</v>
      </c>
      <c r="AO147" s="105" t="s">
        <v>119</v>
      </c>
      <c r="AP147" s="109"/>
      <c r="AQ147" s="53">
        <v>30</v>
      </c>
      <c r="AR147" s="109"/>
      <c r="AS147" s="19">
        <f t="shared" si="62"/>
        <v>41</v>
      </c>
      <c r="AT147" s="53">
        <v>35</v>
      </c>
      <c r="AU147" s="54">
        <v>42</v>
      </c>
      <c r="AV147" s="54">
        <v>46</v>
      </c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</row>
    <row r="148" spans="1:71" x14ac:dyDescent="0.2">
      <c r="A148" s="105" t="s">
        <v>120</v>
      </c>
      <c r="B148" s="159"/>
      <c r="C148" s="49" t="s">
        <v>88</v>
      </c>
      <c r="D148" s="160"/>
      <c r="E148" s="49" t="s">
        <v>88</v>
      </c>
      <c r="F148" s="49" t="s">
        <v>88</v>
      </c>
      <c r="G148" s="49">
        <v>5</v>
      </c>
      <c r="H148" s="49">
        <v>1</v>
      </c>
      <c r="I148" s="79">
        <v>3</v>
      </c>
      <c r="J148" s="49">
        <v>5</v>
      </c>
      <c r="K148" s="49">
        <v>0</v>
      </c>
      <c r="L148" s="49">
        <v>2</v>
      </c>
      <c r="M148" s="79">
        <v>2</v>
      </c>
      <c r="N148" s="79">
        <v>5</v>
      </c>
      <c r="O148" s="76">
        <v>2</v>
      </c>
      <c r="P148" s="79">
        <v>3</v>
      </c>
      <c r="Q148" s="160"/>
      <c r="R148" s="82">
        <v>5</v>
      </c>
      <c r="S148" s="76">
        <v>4</v>
      </c>
      <c r="T148" s="76">
        <v>4</v>
      </c>
      <c r="U148" s="79">
        <v>5</v>
      </c>
      <c r="V148" s="76">
        <v>3</v>
      </c>
      <c r="W148" s="76">
        <v>2</v>
      </c>
      <c r="X148" s="79">
        <v>6</v>
      </c>
      <c r="Y148" s="49">
        <v>3</v>
      </c>
      <c r="Z148" s="49">
        <v>6</v>
      </c>
      <c r="AA148" s="49">
        <v>5</v>
      </c>
      <c r="AB148" s="49">
        <v>7</v>
      </c>
      <c r="AC148" s="49">
        <v>7</v>
      </c>
      <c r="AD148" s="79">
        <v>12</v>
      </c>
      <c r="AE148" s="79">
        <v>1</v>
      </c>
      <c r="AF148" s="49">
        <v>7</v>
      </c>
      <c r="AG148" s="79">
        <v>9</v>
      </c>
      <c r="AH148" s="79">
        <v>6</v>
      </c>
      <c r="AI148" s="79">
        <v>13</v>
      </c>
      <c r="AJ148" s="76">
        <v>12</v>
      </c>
      <c r="AK148" s="49">
        <v>7</v>
      </c>
      <c r="AL148" s="53">
        <v>8</v>
      </c>
      <c r="AM148" s="109"/>
      <c r="AN148" s="53">
        <v>0</v>
      </c>
      <c r="AO148" s="105" t="s">
        <v>120</v>
      </c>
      <c r="AP148" s="109"/>
      <c r="AQ148" s="53">
        <v>7</v>
      </c>
      <c r="AR148" s="109"/>
      <c r="AS148" s="19">
        <f t="shared" si="62"/>
        <v>7</v>
      </c>
      <c r="AT148" s="53">
        <v>8</v>
      </c>
      <c r="AU148" s="54">
        <v>6</v>
      </c>
      <c r="AV148" s="54">
        <v>10</v>
      </c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</row>
    <row r="149" spans="1:71" x14ac:dyDescent="0.2">
      <c r="A149" s="105"/>
      <c r="B149" s="159"/>
      <c r="C149" s="49"/>
      <c r="D149" s="160"/>
      <c r="E149" s="49"/>
      <c r="F149" s="49"/>
      <c r="G149" s="49"/>
      <c r="H149" s="49"/>
      <c r="I149" s="79"/>
      <c r="J149" s="49"/>
      <c r="K149" s="49"/>
      <c r="L149" s="49"/>
      <c r="M149" s="79"/>
      <c r="N149" s="79"/>
      <c r="O149" s="76"/>
      <c r="P149" s="79"/>
      <c r="Q149" s="160"/>
      <c r="R149" s="82"/>
      <c r="S149" s="76"/>
      <c r="T149" s="76"/>
      <c r="U149" s="79"/>
      <c r="V149" s="76"/>
      <c r="W149" s="76"/>
      <c r="X149" s="79"/>
      <c r="Y149" s="49"/>
      <c r="Z149" s="49"/>
      <c r="AA149" s="49"/>
      <c r="AB149" s="49"/>
      <c r="AC149" s="49"/>
      <c r="AD149" s="79"/>
      <c r="AE149" s="79"/>
      <c r="AF149" s="49"/>
      <c r="AG149" s="79"/>
      <c r="AH149" s="79"/>
      <c r="AI149" s="79"/>
      <c r="AJ149" s="76"/>
      <c r="AK149" s="49"/>
      <c r="AL149" s="53"/>
      <c r="AM149" s="109"/>
      <c r="AN149" s="53"/>
      <c r="AO149" s="105" t="s">
        <v>121</v>
      </c>
      <c r="AP149" s="109"/>
      <c r="AQ149" s="53"/>
      <c r="AR149" s="109"/>
      <c r="AS149" s="19"/>
      <c r="AT149" s="53"/>
      <c r="AU149" s="54"/>
      <c r="AV149" s="54">
        <v>2</v>
      </c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</row>
    <row r="150" spans="1:71" x14ac:dyDescent="0.25">
      <c r="A150" s="153" t="s">
        <v>19</v>
      </c>
      <c r="B150" s="154"/>
      <c r="C150" s="56">
        <f>SUM(C117:C148)</f>
        <v>141</v>
      </c>
      <c r="D150" s="155"/>
      <c r="E150" s="56">
        <f t="shared" ref="E150:J150" si="63">SUM(E117:E148)</f>
        <v>420</v>
      </c>
      <c r="F150" s="56">
        <f t="shared" si="63"/>
        <v>953</v>
      </c>
      <c r="G150" s="56">
        <f t="shared" si="63"/>
        <v>1197</v>
      </c>
      <c r="H150" s="56">
        <f t="shared" si="63"/>
        <v>1026</v>
      </c>
      <c r="I150" s="56">
        <f t="shared" si="63"/>
        <v>1553</v>
      </c>
      <c r="J150" s="56">
        <f t="shared" si="63"/>
        <v>1759</v>
      </c>
      <c r="K150" s="56">
        <f t="shared" ref="K150:P150" si="64">SUM(K116:K148)</f>
        <v>1903</v>
      </c>
      <c r="L150" s="56">
        <f t="shared" si="64"/>
        <v>2215</v>
      </c>
      <c r="M150" s="56">
        <f t="shared" si="64"/>
        <v>2083</v>
      </c>
      <c r="N150" s="56">
        <f t="shared" si="64"/>
        <v>2548</v>
      </c>
      <c r="O150" s="56">
        <f t="shared" si="64"/>
        <v>2427</v>
      </c>
      <c r="P150" s="56">
        <f t="shared" si="64"/>
        <v>2584</v>
      </c>
      <c r="Q150" s="155"/>
      <c r="R150" s="56">
        <f t="shared" ref="R150:AG150" si="65">SUM(R116:R148)</f>
        <v>2725</v>
      </c>
      <c r="S150" s="56">
        <f t="shared" si="65"/>
        <v>2533</v>
      </c>
      <c r="T150" s="56">
        <f t="shared" si="65"/>
        <v>3291</v>
      </c>
      <c r="U150" s="56">
        <f t="shared" si="65"/>
        <v>2553</v>
      </c>
      <c r="V150" s="56">
        <f t="shared" si="65"/>
        <v>2922</v>
      </c>
      <c r="W150" s="56">
        <f t="shared" si="65"/>
        <v>2874</v>
      </c>
      <c r="X150" s="56">
        <f t="shared" si="65"/>
        <v>2912</v>
      </c>
      <c r="Y150" s="56">
        <f t="shared" si="65"/>
        <v>3402</v>
      </c>
      <c r="Z150" s="56">
        <f t="shared" si="65"/>
        <v>2903</v>
      </c>
      <c r="AA150" s="56">
        <f t="shared" si="65"/>
        <v>3689</v>
      </c>
      <c r="AB150" s="56">
        <f t="shared" si="65"/>
        <v>3182</v>
      </c>
      <c r="AC150" s="56">
        <f t="shared" si="65"/>
        <v>3050</v>
      </c>
      <c r="AD150" s="56">
        <f t="shared" si="65"/>
        <v>3700</v>
      </c>
      <c r="AE150" s="56">
        <f t="shared" si="65"/>
        <v>3455</v>
      </c>
      <c r="AF150" s="56">
        <f t="shared" si="65"/>
        <v>3420</v>
      </c>
      <c r="AG150" s="56">
        <f t="shared" si="65"/>
        <v>3664</v>
      </c>
      <c r="AH150" s="56">
        <f>SUM(AH115:AH148)</f>
        <v>3620</v>
      </c>
      <c r="AI150" s="56">
        <v>3389</v>
      </c>
      <c r="AJ150" s="56">
        <f>SUM(AJ116:AJ148)</f>
        <v>3597</v>
      </c>
      <c r="AK150" s="56">
        <f>SUM(AK116:AK148)</f>
        <v>3781</v>
      </c>
      <c r="AL150" s="56">
        <f>SUM(AL115:AL148)</f>
        <v>3672</v>
      </c>
      <c r="AM150" s="100"/>
      <c r="AN150" s="56">
        <f t="shared" ref="AN150:AT150" si="66">SUM(AN115:AN148)</f>
        <v>1433</v>
      </c>
      <c r="AO150" s="153" t="s">
        <v>19</v>
      </c>
      <c r="AP150" s="100"/>
      <c r="AQ150" s="56">
        <f t="shared" si="66"/>
        <v>2680</v>
      </c>
      <c r="AR150" s="100"/>
      <c r="AS150" s="56">
        <f t="shared" si="66"/>
        <v>4113</v>
      </c>
      <c r="AT150" s="56">
        <f t="shared" si="66"/>
        <v>3673</v>
      </c>
      <c r="AU150" s="56">
        <f>SUM(AU115:AU148)</f>
        <v>3760</v>
      </c>
      <c r="AV150" s="56">
        <f>SUM(AV115:AV149)</f>
        <v>3707</v>
      </c>
      <c r="AW150" s="56">
        <f t="shared" ref="AW150:BR150" si="67">SUM(AW116:AW148)</f>
        <v>0</v>
      </c>
      <c r="AX150" s="56">
        <f t="shared" si="67"/>
        <v>0</v>
      </c>
      <c r="AY150" s="56">
        <f t="shared" si="67"/>
        <v>0</v>
      </c>
      <c r="AZ150" s="56">
        <f t="shared" si="67"/>
        <v>0</v>
      </c>
      <c r="BA150" s="56">
        <f t="shared" si="67"/>
        <v>0</v>
      </c>
      <c r="BB150" s="56">
        <f t="shared" si="67"/>
        <v>0</v>
      </c>
      <c r="BC150" s="56">
        <f t="shared" si="67"/>
        <v>0</v>
      </c>
      <c r="BD150" s="56">
        <f t="shared" si="67"/>
        <v>0</v>
      </c>
      <c r="BE150" s="56">
        <f t="shared" si="67"/>
        <v>0</v>
      </c>
      <c r="BF150" s="56">
        <f t="shared" si="67"/>
        <v>0</v>
      </c>
      <c r="BG150" s="56">
        <f t="shared" si="67"/>
        <v>0</v>
      </c>
      <c r="BH150" s="56">
        <f t="shared" si="67"/>
        <v>0</v>
      </c>
      <c r="BI150" s="56">
        <f t="shared" si="67"/>
        <v>0</v>
      </c>
      <c r="BJ150" s="56">
        <f t="shared" si="67"/>
        <v>0</v>
      </c>
      <c r="BK150" s="56">
        <f t="shared" si="67"/>
        <v>0</v>
      </c>
      <c r="BL150" s="56">
        <f t="shared" si="67"/>
        <v>0</v>
      </c>
      <c r="BM150" s="56">
        <f t="shared" si="67"/>
        <v>0</v>
      </c>
      <c r="BN150" s="56">
        <f t="shared" si="67"/>
        <v>0</v>
      </c>
      <c r="BO150" s="56">
        <f t="shared" si="67"/>
        <v>0</v>
      </c>
      <c r="BP150" s="56">
        <f t="shared" si="67"/>
        <v>0</v>
      </c>
      <c r="BQ150" s="56">
        <f t="shared" si="67"/>
        <v>0</v>
      </c>
      <c r="BR150" s="56">
        <f t="shared" si="67"/>
        <v>0</v>
      </c>
      <c r="BS150" s="56">
        <f>SUM(BS116:BS148)</f>
        <v>0</v>
      </c>
    </row>
    <row r="151" spans="1:71" x14ac:dyDescent="0.25">
      <c r="A151" s="57"/>
      <c r="B151" s="69"/>
      <c r="C151" s="69"/>
      <c r="D151" s="69"/>
      <c r="E151" s="69"/>
      <c r="F151" s="69"/>
      <c r="G151" s="69"/>
      <c r="H151" s="70"/>
      <c r="I151" s="70"/>
      <c r="J151" s="69"/>
      <c r="K151" s="69"/>
      <c r="L151" s="69"/>
      <c r="M151" s="69"/>
      <c r="N151" s="69"/>
      <c r="O151" s="70"/>
      <c r="P151" s="69"/>
      <c r="Q151" s="69"/>
      <c r="R151" s="70"/>
      <c r="S151" s="70"/>
      <c r="T151" s="70"/>
      <c r="U151" s="69"/>
      <c r="V151" s="70"/>
      <c r="W151" s="70"/>
      <c r="X151" s="69"/>
      <c r="Y151" s="69"/>
      <c r="Z151" s="70"/>
      <c r="AA151" s="70"/>
      <c r="AB151" s="69"/>
      <c r="AC151" s="69"/>
      <c r="AD151" s="69"/>
      <c r="AE151" s="69"/>
      <c r="AF151" s="69"/>
      <c r="AG151" s="69"/>
      <c r="AH151" s="69"/>
      <c r="AI151" s="69"/>
      <c r="AJ151" s="70"/>
      <c r="AK151" s="69"/>
      <c r="AL151" s="69"/>
      <c r="AM151" s="69"/>
      <c r="AN151" s="69"/>
      <c r="AO151" s="57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</row>
    <row r="152" spans="1:71" s="45" customFormat="1" x14ac:dyDescent="0.25">
      <c r="A152" s="157" t="s">
        <v>122</v>
      </c>
      <c r="B152" s="158"/>
      <c r="C152" s="44">
        <f>$C$10</f>
        <v>44531</v>
      </c>
      <c r="D152" s="158"/>
      <c r="E152" s="44" t="e">
        <f ca="1">$E$10</f>
        <v>#NAME?</v>
      </c>
      <c r="F152" s="44" t="e">
        <f ca="1">$F$10</f>
        <v>#NAME?</v>
      </c>
      <c r="G152" s="44" t="e">
        <f ca="1">$G$10</f>
        <v>#NAME?</v>
      </c>
      <c r="H152" s="44" t="e">
        <f ca="1">$H$10</f>
        <v>#NAME?</v>
      </c>
      <c r="I152" s="44" t="e">
        <f ca="1">$I$10</f>
        <v>#NAME?</v>
      </c>
      <c r="J152" s="44" t="e">
        <f ca="1">$J$10</f>
        <v>#NAME?</v>
      </c>
      <c r="K152" s="44" t="e">
        <f ca="1">$K$10</f>
        <v>#NAME?</v>
      </c>
      <c r="L152" s="44" t="e">
        <f ca="1">$L$10</f>
        <v>#NAME?</v>
      </c>
      <c r="M152" s="44" t="e">
        <f ca="1">$M$10</f>
        <v>#NAME?</v>
      </c>
      <c r="N152" s="44" t="e">
        <f ca="1">$N$10</f>
        <v>#NAME?</v>
      </c>
      <c r="O152" s="44" t="e">
        <f ca="1">$O$10</f>
        <v>#NAME?</v>
      </c>
      <c r="P152" s="44" t="e">
        <f ca="1">$P$10</f>
        <v>#NAME?</v>
      </c>
      <c r="Q152" s="158"/>
      <c r="R152" s="44" t="e">
        <f t="shared" ref="R152:AK152" ca="1" si="68">R10</f>
        <v>#NAME?</v>
      </c>
      <c r="S152" s="44" t="e">
        <f t="shared" ca="1" si="68"/>
        <v>#NAME?</v>
      </c>
      <c r="T152" s="44" t="e">
        <f t="shared" ca="1" si="68"/>
        <v>#NAME?</v>
      </c>
      <c r="U152" s="44" t="e">
        <f t="shared" ca="1" si="68"/>
        <v>#NAME?</v>
      </c>
      <c r="V152" s="44" t="e">
        <f t="shared" ca="1" si="68"/>
        <v>#NAME?</v>
      </c>
      <c r="W152" s="44" t="e">
        <f t="shared" ca="1" si="68"/>
        <v>#NAME?</v>
      </c>
      <c r="X152" s="44" t="e">
        <f t="shared" ca="1" si="68"/>
        <v>#NAME?</v>
      </c>
      <c r="Y152" s="44" t="e">
        <f t="shared" ca="1" si="68"/>
        <v>#NAME?</v>
      </c>
      <c r="Z152" s="44" t="e">
        <f t="shared" ca="1" si="68"/>
        <v>#NAME?</v>
      </c>
      <c r="AA152" s="44" t="e">
        <f t="shared" ca="1" si="68"/>
        <v>#NAME?</v>
      </c>
      <c r="AB152" s="44" t="e">
        <f t="shared" ca="1" si="68"/>
        <v>#NAME?</v>
      </c>
      <c r="AC152" s="44" t="e">
        <f t="shared" ca="1" si="68"/>
        <v>#NAME?</v>
      </c>
      <c r="AD152" s="44" t="e">
        <f t="shared" ca="1" si="68"/>
        <v>#NAME?</v>
      </c>
      <c r="AE152" s="44" t="e">
        <f t="shared" ca="1" si="68"/>
        <v>#NAME?</v>
      </c>
      <c r="AF152" s="44" t="e">
        <f t="shared" ca="1" si="68"/>
        <v>#NAME?</v>
      </c>
      <c r="AG152" s="44" t="e">
        <f t="shared" ca="1" si="68"/>
        <v>#NAME?</v>
      </c>
      <c r="AH152" s="44" t="e">
        <f t="shared" ca="1" si="68"/>
        <v>#NAME?</v>
      </c>
      <c r="AI152" s="44" t="e">
        <f t="shared" ca="1" si="68"/>
        <v>#NAME?</v>
      </c>
      <c r="AJ152" s="44" t="e">
        <f t="shared" ca="1" si="68"/>
        <v>#NAME?</v>
      </c>
      <c r="AK152" s="44" t="e">
        <f t="shared" ca="1" si="68"/>
        <v>#NAME?</v>
      </c>
      <c r="AL152" s="44" t="e">
        <f ca="1">AL$10</f>
        <v>#NAME?</v>
      </c>
      <c r="AM152" s="131"/>
      <c r="AN152" s="44" t="str">
        <f t="shared" ref="AN152:AS152" si="69">AN$10</f>
        <v>1-10-out-24</v>
      </c>
      <c r="AO152" s="157" t="s">
        <v>123</v>
      </c>
      <c r="AP152" s="131"/>
      <c r="AQ152" s="44" t="str">
        <f t="shared" si="69"/>
        <v>11-31-out-24</v>
      </c>
      <c r="AR152" s="131"/>
      <c r="AS152" s="44" t="e">
        <f t="shared" ca="1" si="69"/>
        <v>#NAME?</v>
      </c>
      <c r="AT152" s="44" t="e">
        <f t="shared" ref="AT152:BS152" ca="1" si="70">AT10</f>
        <v>#NAME?</v>
      </c>
      <c r="AU152" s="44" t="e">
        <f t="shared" ca="1" si="70"/>
        <v>#NAME?</v>
      </c>
      <c r="AV152" s="44" t="e">
        <f t="shared" ca="1" si="70"/>
        <v>#NAME?</v>
      </c>
      <c r="AW152" s="44" t="e">
        <f t="shared" ca="1" si="70"/>
        <v>#NAME?</v>
      </c>
      <c r="AX152" s="44" t="e">
        <f t="shared" ca="1" si="70"/>
        <v>#NAME?</v>
      </c>
      <c r="AY152" s="44" t="e">
        <f t="shared" ca="1" si="70"/>
        <v>#NAME?</v>
      </c>
      <c r="AZ152" s="44" t="e">
        <f t="shared" ca="1" si="70"/>
        <v>#NAME?</v>
      </c>
      <c r="BA152" s="44" t="e">
        <f t="shared" ca="1" si="70"/>
        <v>#NAME?</v>
      </c>
      <c r="BB152" s="44" t="e">
        <f t="shared" ca="1" si="70"/>
        <v>#NAME?</v>
      </c>
      <c r="BC152" s="44" t="e">
        <f t="shared" ca="1" si="70"/>
        <v>#NAME?</v>
      </c>
      <c r="BD152" s="44" t="e">
        <f t="shared" ca="1" si="70"/>
        <v>#NAME?</v>
      </c>
      <c r="BE152" s="44" t="e">
        <f t="shared" ca="1" si="70"/>
        <v>#NAME?</v>
      </c>
      <c r="BF152" s="44" t="e">
        <f t="shared" ca="1" si="70"/>
        <v>#NAME?</v>
      </c>
      <c r="BG152" s="44" t="e">
        <f t="shared" ca="1" si="70"/>
        <v>#NAME?</v>
      </c>
      <c r="BH152" s="44" t="e">
        <f t="shared" ca="1" si="70"/>
        <v>#NAME?</v>
      </c>
      <c r="BI152" s="44" t="e">
        <f t="shared" ca="1" si="70"/>
        <v>#NAME?</v>
      </c>
      <c r="BJ152" s="44" t="e">
        <f t="shared" ca="1" si="70"/>
        <v>#NAME?</v>
      </c>
      <c r="BK152" s="44" t="e">
        <f t="shared" ca="1" si="70"/>
        <v>#NAME?</v>
      </c>
      <c r="BL152" s="44" t="e">
        <f t="shared" ca="1" si="70"/>
        <v>#NAME?</v>
      </c>
      <c r="BM152" s="44" t="e">
        <f t="shared" ca="1" si="70"/>
        <v>#NAME?</v>
      </c>
      <c r="BN152" s="44" t="e">
        <f t="shared" ca="1" si="70"/>
        <v>#NAME?</v>
      </c>
      <c r="BO152" s="44" t="e">
        <f t="shared" ca="1" si="70"/>
        <v>#NAME?</v>
      </c>
      <c r="BP152" s="44" t="e">
        <f t="shared" ca="1" si="70"/>
        <v>#NAME?</v>
      </c>
      <c r="BQ152" s="44" t="e">
        <f t="shared" ca="1" si="70"/>
        <v>#NAME?</v>
      </c>
      <c r="BR152" s="44" t="e">
        <f t="shared" ca="1" si="70"/>
        <v>#NAME?</v>
      </c>
      <c r="BS152" s="44" t="e">
        <f t="shared" ca="1" si="70"/>
        <v>#NAME?</v>
      </c>
    </row>
    <row r="153" spans="1:71" x14ac:dyDescent="0.2">
      <c r="A153" s="105" t="s">
        <v>124</v>
      </c>
      <c r="B153" s="159"/>
      <c r="C153" s="49" t="s">
        <v>88</v>
      </c>
      <c r="D153" s="160"/>
      <c r="E153" s="49" t="s">
        <v>88</v>
      </c>
      <c r="F153" s="49" t="s">
        <v>88</v>
      </c>
      <c r="G153" s="49">
        <v>147</v>
      </c>
      <c r="H153" s="49">
        <v>180</v>
      </c>
      <c r="I153" s="84">
        <v>224</v>
      </c>
      <c r="J153" s="49">
        <v>283</v>
      </c>
      <c r="K153" s="49">
        <v>307</v>
      </c>
      <c r="L153" s="49">
        <v>228</v>
      </c>
      <c r="M153" s="76">
        <v>235</v>
      </c>
      <c r="N153" s="76">
        <v>191</v>
      </c>
      <c r="O153" s="76">
        <v>170</v>
      </c>
      <c r="P153" s="76">
        <v>249</v>
      </c>
      <c r="Q153" s="160"/>
      <c r="R153" s="82">
        <v>177</v>
      </c>
      <c r="S153" s="76">
        <v>71</v>
      </c>
      <c r="T153" s="76">
        <v>55</v>
      </c>
      <c r="U153" s="76">
        <v>135</v>
      </c>
      <c r="V153" s="76">
        <v>175</v>
      </c>
      <c r="W153" s="49">
        <v>212</v>
      </c>
      <c r="X153" s="49">
        <v>57</v>
      </c>
      <c r="Y153" s="49">
        <v>9</v>
      </c>
      <c r="Z153" s="49">
        <v>26</v>
      </c>
      <c r="AA153" s="49">
        <v>106</v>
      </c>
      <c r="AB153" s="49">
        <v>1</v>
      </c>
      <c r="AC153" s="49">
        <v>81</v>
      </c>
      <c r="AD153" s="76">
        <v>178</v>
      </c>
      <c r="AE153" s="76">
        <v>46</v>
      </c>
      <c r="AF153" s="49">
        <v>24</v>
      </c>
      <c r="AG153" s="76">
        <v>158</v>
      </c>
      <c r="AH153" s="76">
        <v>123</v>
      </c>
      <c r="AI153" s="76">
        <v>157</v>
      </c>
      <c r="AJ153" s="76">
        <v>81</v>
      </c>
      <c r="AK153" s="49">
        <v>95</v>
      </c>
      <c r="AL153" s="48">
        <v>131</v>
      </c>
      <c r="AM153" s="109"/>
      <c r="AN153" s="48">
        <v>14</v>
      </c>
      <c r="AO153" s="105" t="s">
        <v>124</v>
      </c>
      <c r="AP153" s="109"/>
      <c r="AQ153" s="48">
        <v>108</v>
      </c>
      <c r="AR153" s="109"/>
      <c r="AS153" s="19">
        <f t="shared" ref="AS153:AS163" si="71">IF(AQ153="","",(SUM(AQ153,AN153)))</f>
        <v>122</v>
      </c>
      <c r="AT153" s="48">
        <v>102</v>
      </c>
      <c r="AU153" s="50">
        <v>204</v>
      </c>
      <c r="AV153" s="50">
        <v>431</v>
      </c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</row>
    <row r="154" spans="1:71" x14ac:dyDescent="0.2">
      <c r="A154" s="105" t="s">
        <v>125</v>
      </c>
      <c r="B154" s="159"/>
      <c r="C154" s="49"/>
      <c r="D154" s="160"/>
      <c r="E154" s="49"/>
      <c r="F154" s="49"/>
      <c r="G154" s="49"/>
      <c r="H154" s="49"/>
      <c r="I154" s="84"/>
      <c r="J154" s="49"/>
      <c r="K154" s="49"/>
      <c r="L154" s="49"/>
      <c r="M154" s="79"/>
      <c r="N154" s="79"/>
      <c r="O154" s="76"/>
      <c r="P154" s="79"/>
      <c r="Q154" s="160"/>
      <c r="R154" s="82"/>
      <c r="S154" s="76"/>
      <c r="T154" s="76"/>
      <c r="U154" s="79">
        <v>0</v>
      </c>
      <c r="V154" s="49">
        <v>40</v>
      </c>
      <c r="W154" s="49">
        <v>64</v>
      </c>
      <c r="X154" s="49">
        <v>28</v>
      </c>
      <c r="Y154" s="49">
        <v>37</v>
      </c>
      <c r="Z154" s="49">
        <v>46</v>
      </c>
      <c r="AA154" s="49">
        <v>34</v>
      </c>
      <c r="AB154" s="49">
        <v>32</v>
      </c>
      <c r="AC154" s="49">
        <v>45</v>
      </c>
      <c r="AD154" s="79">
        <v>26</v>
      </c>
      <c r="AE154" s="79">
        <v>42</v>
      </c>
      <c r="AF154" s="49">
        <v>35</v>
      </c>
      <c r="AG154" s="79">
        <v>33</v>
      </c>
      <c r="AH154" s="79">
        <v>51</v>
      </c>
      <c r="AI154" s="79">
        <v>33</v>
      </c>
      <c r="AJ154" s="76">
        <v>31</v>
      </c>
      <c r="AK154" s="49">
        <v>44</v>
      </c>
      <c r="AL154" s="53">
        <v>39</v>
      </c>
      <c r="AM154" s="109"/>
      <c r="AN154" s="53">
        <v>9</v>
      </c>
      <c r="AO154" s="105" t="s">
        <v>125</v>
      </c>
      <c r="AP154" s="109"/>
      <c r="AQ154" s="53">
        <v>28</v>
      </c>
      <c r="AR154" s="109"/>
      <c r="AS154" s="19">
        <f t="shared" si="71"/>
        <v>37</v>
      </c>
      <c r="AT154" s="53">
        <v>29</v>
      </c>
      <c r="AU154" s="54">
        <v>32</v>
      </c>
      <c r="AV154" s="54">
        <v>36</v>
      </c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</row>
    <row r="155" spans="1:71" x14ac:dyDescent="0.2">
      <c r="A155" s="105" t="s">
        <v>126</v>
      </c>
      <c r="B155" s="159"/>
      <c r="C155" s="49">
        <v>83</v>
      </c>
      <c r="D155" s="160"/>
      <c r="E155" s="49">
        <v>467</v>
      </c>
      <c r="F155" s="49">
        <v>1048</v>
      </c>
      <c r="G155" s="49">
        <v>1234</v>
      </c>
      <c r="H155" s="49">
        <v>1079</v>
      </c>
      <c r="I155" s="79">
        <v>1487</v>
      </c>
      <c r="J155" s="49">
        <v>1419</v>
      </c>
      <c r="K155" s="49">
        <v>1514</v>
      </c>
      <c r="L155" s="49">
        <v>1843</v>
      </c>
      <c r="M155" s="79">
        <v>1691</v>
      </c>
      <c r="N155" s="79">
        <v>2129</v>
      </c>
      <c r="O155" s="76">
        <v>2045</v>
      </c>
      <c r="P155" s="79">
        <v>2237</v>
      </c>
      <c r="Q155" s="160"/>
      <c r="R155" s="82">
        <v>2273</v>
      </c>
      <c r="S155" s="76">
        <v>2071</v>
      </c>
      <c r="T155" s="76">
        <v>2735</v>
      </c>
      <c r="U155" s="79">
        <v>2293</v>
      </c>
      <c r="V155" s="76">
        <v>2707</v>
      </c>
      <c r="W155" s="49">
        <v>2689</v>
      </c>
      <c r="X155" s="49">
        <v>2652</v>
      </c>
      <c r="Y155" s="76">
        <v>3134</v>
      </c>
      <c r="Z155" s="76">
        <v>2668</v>
      </c>
      <c r="AA155" s="49">
        <v>3452</v>
      </c>
      <c r="AB155" s="76">
        <v>2874</v>
      </c>
      <c r="AC155" s="76">
        <v>2745</v>
      </c>
      <c r="AD155" s="79">
        <v>3349</v>
      </c>
      <c r="AE155" s="79">
        <v>3193</v>
      </c>
      <c r="AF155" s="76">
        <v>3110</v>
      </c>
      <c r="AG155" s="79">
        <v>3216</v>
      </c>
      <c r="AH155" s="79">
        <v>3249</v>
      </c>
      <c r="AI155" s="79">
        <v>2985</v>
      </c>
      <c r="AJ155" s="76">
        <v>3192</v>
      </c>
      <c r="AK155" s="76">
        <v>3266</v>
      </c>
      <c r="AL155" s="53">
        <v>3192</v>
      </c>
      <c r="AM155" s="109"/>
      <c r="AN155" s="53">
        <v>1263</v>
      </c>
      <c r="AO155" s="105" t="s">
        <v>126</v>
      </c>
      <c r="AP155" s="109"/>
      <c r="AQ155" s="53">
        <v>2253</v>
      </c>
      <c r="AR155" s="109"/>
      <c r="AS155" s="19">
        <f t="shared" si="71"/>
        <v>3516</v>
      </c>
      <c r="AT155" s="53">
        <v>3199</v>
      </c>
      <c r="AU155" s="53">
        <v>2660</v>
      </c>
      <c r="AV155" s="53">
        <v>1708</v>
      </c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</row>
    <row r="156" spans="1:71" x14ac:dyDescent="0.2">
      <c r="A156" s="105" t="s">
        <v>127</v>
      </c>
      <c r="B156" s="159"/>
      <c r="C156" s="49" t="s">
        <v>88</v>
      </c>
      <c r="D156" s="160"/>
      <c r="E156" s="49" t="s">
        <v>88</v>
      </c>
      <c r="F156" s="49" t="s">
        <v>88</v>
      </c>
      <c r="G156" s="49">
        <v>11</v>
      </c>
      <c r="H156" s="49">
        <v>145</v>
      </c>
      <c r="I156" s="79">
        <v>442</v>
      </c>
      <c r="J156" s="49">
        <v>406</v>
      </c>
      <c r="K156" s="49">
        <v>403</v>
      </c>
      <c r="L156" s="49">
        <v>331</v>
      </c>
      <c r="M156" s="79">
        <v>173</v>
      </c>
      <c r="N156" s="79">
        <v>194</v>
      </c>
      <c r="O156" s="76">
        <v>172</v>
      </c>
      <c r="P156" s="79">
        <v>167</v>
      </c>
      <c r="Q156" s="160"/>
      <c r="R156" s="82">
        <v>146</v>
      </c>
      <c r="S156" s="76">
        <v>149</v>
      </c>
      <c r="T156" s="76">
        <v>0</v>
      </c>
      <c r="U156" s="79">
        <v>116</v>
      </c>
      <c r="V156" s="76">
        <v>214</v>
      </c>
      <c r="W156" s="49">
        <v>322</v>
      </c>
      <c r="X156" s="49">
        <v>311</v>
      </c>
      <c r="Y156" s="79">
        <v>259</v>
      </c>
      <c r="Z156" s="79">
        <v>261</v>
      </c>
      <c r="AA156" s="49">
        <v>254</v>
      </c>
      <c r="AB156" s="79">
        <v>234</v>
      </c>
      <c r="AC156" s="79">
        <v>230</v>
      </c>
      <c r="AD156" s="79">
        <v>176</v>
      </c>
      <c r="AE156" s="79">
        <v>155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53">
        <v>0</v>
      </c>
      <c r="AM156" s="109"/>
      <c r="AN156" s="53">
        <v>0</v>
      </c>
      <c r="AO156" s="105" t="s">
        <v>127</v>
      </c>
      <c r="AP156" s="109"/>
      <c r="AQ156" s="53">
        <v>0</v>
      </c>
      <c r="AR156" s="109"/>
      <c r="AS156" s="19">
        <f t="shared" si="71"/>
        <v>0</v>
      </c>
      <c r="AT156" s="53">
        <v>0</v>
      </c>
      <c r="AU156" s="54">
        <v>75</v>
      </c>
      <c r="AV156" s="54">
        <v>184</v>
      </c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</row>
    <row r="157" spans="1:71" x14ac:dyDescent="0.2">
      <c r="A157" s="105" t="s">
        <v>128</v>
      </c>
      <c r="B157" s="159"/>
      <c r="C157" s="49" t="s">
        <v>88</v>
      </c>
      <c r="D157" s="160"/>
      <c r="E157" s="49" t="s">
        <v>88</v>
      </c>
      <c r="F157" s="49" t="s">
        <v>88</v>
      </c>
      <c r="G157" s="49" t="s">
        <v>88</v>
      </c>
      <c r="H157" s="49">
        <v>5</v>
      </c>
      <c r="I157" s="174">
        <v>0</v>
      </c>
      <c r="J157" s="49">
        <v>8</v>
      </c>
      <c r="K157" s="49">
        <v>7</v>
      </c>
      <c r="L157" s="49">
        <v>7</v>
      </c>
      <c r="M157" s="79">
        <v>3</v>
      </c>
      <c r="N157" s="79">
        <v>3</v>
      </c>
      <c r="O157" s="76">
        <v>5</v>
      </c>
      <c r="P157" s="79">
        <v>6</v>
      </c>
      <c r="Q157" s="160"/>
      <c r="R157" s="82">
        <v>9</v>
      </c>
      <c r="S157" s="76">
        <v>7</v>
      </c>
      <c r="T157" s="76">
        <v>24</v>
      </c>
      <c r="U157" s="79">
        <v>6</v>
      </c>
      <c r="V157" s="76">
        <v>14</v>
      </c>
      <c r="W157" s="49">
        <v>15</v>
      </c>
      <c r="X157" s="49">
        <v>11</v>
      </c>
      <c r="Y157" s="79">
        <v>13</v>
      </c>
      <c r="Z157" s="79">
        <v>6</v>
      </c>
      <c r="AA157" s="49">
        <v>50</v>
      </c>
      <c r="AB157" s="79">
        <v>13</v>
      </c>
      <c r="AC157" s="79">
        <v>4</v>
      </c>
      <c r="AD157" s="79">
        <v>19</v>
      </c>
      <c r="AE157" s="79">
        <v>10</v>
      </c>
      <c r="AF157" s="79">
        <v>6</v>
      </c>
      <c r="AG157" s="79">
        <v>15</v>
      </c>
      <c r="AH157" s="79">
        <v>5</v>
      </c>
      <c r="AI157" s="79">
        <v>6</v>
      </c>
      <c r="AJ157" s="79">
        <v>9</v>
      </c>
      <c r="AK157" s="79">
        <v>4</v>
      </c>
      <c r="AL157" s="53">
        <v>6</v>
      </c>
      <c r="AM157" s="109"/>
      <c r="AN157" s="53">
        <v>6</v>
      </c>
      <c r="AO157" s="105" t="s">
        <v>128</v>
      </c>
      <c r="AP157" s="109"/>
      <c r="AQ157" s="53">
        <v>6</v>
      </c>
      <c r="AR157" s="109"/>
      <c r="AS157" s="19">
        <f t="shared" si="71"/>
        <v>12</v>
      </c>
      <c r="AT157" s="53">
        <v>10</v>
      </c>
      <c r="AU157" s="54">
        <v>5</v>
      </c>
      <c r="AV157" s="54">
        <v>5</v>
      </c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</row>
    <row r="158" spans="1:71" x14ac:dyDescent="0.2">
      <c r="A158" s="105" t="s">
        <v>129</v>
      </c>
      <c r="B158" s="159"/>
      <c r="C158" s="49" t="s">
        <v>88</v>
      </c>
      <c r="D158" s="160"/>
      <c r="E158" s="49" t="s">
        <v>88</v>
      </c>
      <c r="F158" s="49" t="s">
        <v>88</v>
      </c>
      <c r="G158" s="49" t="s">
        <v>88</v>
      </c>
      <c r="H158" s="49">
        <v>24</v>
      </c>
      <c r="I158" s="79">
        <v>236</v>
      </c>
      <c r="J158" s="49">
        <v>96</v>
      </c>
      <c r="K158" s="49">
        <v>65</v>
      </c>
      <c r="L158" s="49">
        <v>44</v>
      </c>
      <c r="M158" s="79">
        <v>19</v>
      </c>
      <c r="N158" s="79">
        <v>1</v>
      </c>
      <c r="O158" s="76">
        <v>0</v>
      </c>
      <c r="P158" s="79">
        <v>0</v>
      </c>
      <c r="Q158" s="160"/>
      <c r="R158" s="82">
        <v>0</v>
      </c>
      <c r="S158" s="76">
        <v>0</v>
      </c>
      <c r="T158" s="76">
        <v>0</v>
      </c>
      <c r="U158" s="79">
        <v>0</v>
      </c>
      <c r="V158" s="76">
        <v>0</v>
      </c>
      <c r="W158" s="49">
        <v>0</v>
      </c>
      <c r="X158" s="49">
        <v>0</v>
      </c>
      <c r="Y158" s="79">
        <v>47</v>
      </c>
      <c r="Z158" s="79">
        <v>31</v>
      </c>
      <c r="AA158" s="49">
        <v>44</v>
      </c>
      <c r="AB158" s="79">
        <v>24</v>
      </c>
      <c r="AC158" s="79">
        <v>17</v>
      </c>
      <c r="AD158" s="79">
        <v>10</v>
      </c>
      <c r="AE158" s="79">
        <v>0</v>
      </c>
      <c r="AF158" s="79">
        <v>0</v>
      </c>
      <c r="AG158" s="79">
        <v>78</v>
      </c>
      <c r="AH158" s="79">
        <v>98</v>
      </c>
      <c r="AI158" s="79">
        <v>263</v>
      </c>
      <c r="AJ158" s="79">
        <v>285</v>
      </c>
      <c r="AK158" s="79">
        <v>251</v>
      </c>
      <c r="AL158" s="53">
        <v>226</v>
      </c>
      <c r="AM158" s="109"/>
      <c r="AN158" s="53">
        <v>78</v>
      </c>
      <c r="AO158" s="105" t="s">
        <v>129</v>
      </c>
      <c r="AP158" s="109"/>
      <c r="AQ158" s="53">
        <v>168</v>
      </c>
      <c r="AR158" s="109"/>
      <c r="AS158" s="19">
        <f t="shared" si="71"/>
        <v>246</v>
      </c>
      <c r="AT158" s="53">
        <v>122</v>
      </c>
      <c r="AU158" s="54">
        <v>218</v>
      </c>
      <c r="AV158" s="54">
        <v>119</v>
      </c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</row>
    <row r="159" spans="1:71" x14ac:dyDescent="0.2">
      <c r="A159" s="105" t="s">
        <v>130</v>
      </c>
      <c r="B159" s="159"/>
      <c r="C159" s="49" t="s">
        <v>88</v>
      </c>
      <c r="D159" s="160"/>
      <c r="E159" s="49" t="s">
        <v>88</v>
      </c>
      <c r="F159" s="49" t="s">
        <v>88</v>
      </c>
      <c r="G159" s="49">
        <v>140</v>
      </c>
      <c r="H159" s="49">
        <v>227</v>
      </c>
      <c r="I159" s="79">
        <v>361</v>
      </c>
      <c r="J159" s="49">
        <v>291</v>
      </c>
      <c r="K159" s="49">
        <v>289</v>
      </c>
      <c r="L159" s="49">
        <v>239</v>
      </c>
      <c r="M159" s="79">
        <v>269</v>
      </c>
      <c r="N159" s="79">
        <v>247</v>
      </c>
      <c r="O159" s="76">
        <v>155</v>
      </c>
      <c r="P159" s="79">
        <v>230</v>
      </c>
      <c r="Q159" s="160"/>
      <c r="R159" s="82">
        <v>186</v>
      </c>
      <c r="S159" s="76">
        <v>193</v>
      </c>
      <c r="T159" s="76">
        <v>220</v>
      </c>
      <c r="U159" s="79">
        <v>78</v>
      </c>
      <c r="V159" s="76">
        <v>162</v>
      </c>
      <c r="W159" s="49">
        <v>104</v>
      </c>
      <c r="X159" s="49">
        <v>95</v>
      </c>
      <c r="Y159" s="79">
        <v>175</v>
      </c>
      <c r="Z159" s="79">
        <v>180</v>
      </c>
      <c r="AA159" s="49">
        <v>212</v>
      </c>
      <c r="AB159" s="79">
        <v>179</v>
      </c>
      <c r="AC159" s="79">
        <v>205</v>
      </c>
      <c r="AD159" s="79">
        <v>263</v>
      </c>
      <c r="AE159" s="79">
        <v>180</v>
      </c>
      <c r="AF159" s="79">
        <v>222</v>
      </c>
      <c r="AG159" s="79">
        <v>269</v>
      </c>
      <c r="AH159" s="79">
        <v>244</v>
      </c>
      <c r="AI159" s="79">
        <v>282</v>
      </c>
      <c r="AJ159" s="79">
        <v>253</v>
      </c>
      <c r="AK159" s="79">
        <v>212</v>
      </c>
      <c r="AL159" s="53">
        <v>173</v>
      </c>
      <c r="AM159" s="109"/>
      <c r="AN159" s="53">
        <v>84</v>
      </c>
      <c r="AO159" s="105" t="s">
        <v>130</v>
      </c>
      <c r="AP159" s="109"/>
      <c r="AQ159" s="53">
        <v>174</v>
      </c>
      <c r="AR159" s="109"/>
      <c r="AS159" s="19">
        <f t="shared" si="71"/>
        <v>258</v>
      </c>
      <c r="AT159" s="53">
        <v>221</v>
      </c>
      <c r="AU159" s="54">
        <v>433</v>
      </c>
      <c r="AV159" s="54">
        <v>911</v>
      </c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</row>
    <row r="160" spans="1:71" x14ac:dyDescent="0.2">
      <c r="A160" s="105" t="s">
        <v>131</v>
      </c>
      <c r="B160" s="159"/>
      <c r="C160" s="49" t="s">
        <v>88</v>
      </c>
      <c r="D160" s="160"/>
      <c r="E160" s="49" t="s">
        <v>88</v>
      </c>
      <c r="F160" s="49" t="s">
        <v>88</v>
      </c>
      <c r="G160" s="49" t="s">
        <v>88</v>
      </c>
      <c r="H160" s="49" t="s">
        <v>88</v>
      </c>
      <c r="I160" s="49" t="s">
        <v>88</v>
      </c>
      <c r="J160" s="49" t="s">
        <v>88</v>
      </c>
      <c r="K160" s="49" t="s">
        <v>88</v>
      </c>
      <c r="L160" s="49">
        <v>0</v>
      </c>
      <c r="M160" s="79">
        <v>0</v>
      </c>
      <c r="N160" s="79">
        <v>0</v>
      </c>
      <c r="O160" s="76">
        <v>0</v>
      </c>
      <c r="P160" s="79">
        <v>0</v>
      </c>
      <c r="Q160" s="160"/>
      <c r="R160" s="82">
        <v>0</v>
      </c>
      <c r="S160" s="76">
        <v>0</v>
      </c>
      <c r="T160" s="76">
        <v>0</v>
      </c>
      <c r="U160" s="79">
        <v>0</v>
      </c>
      <c r="V160" s="76">
        <v>0</v>
      </c>
      <c r="W160" s="49">
        <v>0</v>
      </c>
      <c r="X160" s="49">
        <v>0</v>
      </c>
      <c r="Y160" s="79">
        <v>0</v>
      </c>
      <c r="Z160" s="49">
        <v>0</v>
      </c>
      <c r="AA160" s="49">
        <v>0</v>
      </c>
      <c r="AB160" s="49">
        <v>0</v>
      </c>
      <c r="AC160" s="49">
        <v>0</v>
      </c>
      <c r="AD160" s="79">
        <v>0</v>
      </c>
      <c r="AE160" s="79">
        <v>0</v>
      </c>
      <c r="AF160" s="49">
        <v>0</v>
      </c>
      <c r="AG160" s="79">
        <v>0</v>
      </c>
      <c r="AH160" s="79">
        <v>0</v>
      </c>
      <c r="AI160" s="79">
        <v>0</v>
      </c>
      <c r="AJ160" s="76">
        <v>0</v>
      </c>
      <c r="AK160" s="49">
        <v>0</v>
      </c>
      <c r="AL160" s="53">
        <v>0</v>
      </c>
      <c r="AM160" s="109"/>
      <c r="AN160" s="53">
        <v>0</v>
      </c>
      <c r="AO160" s="105" t="s">
        <v>131</v>
      </c>
      <c r="AP160" s="109"/>
      <c r="AQ160" s="53">
        <v>0</v>
      </c>
      <c r="AR160" s="109"/>
      <c r="AS160" s="19">
        <f t="shared" si="71"/>
        <v>0</v>
      </c>
      <c r="AT160" s="53">
        <v>0</v>
      </c>
      <c r="AU160" s="54">
        <v>0</v>
      </c>
      <c r="AV160" s="54">
        <v>0</v>
      </c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</row>
    <row r="161" spans="1:71" x14ac:dyDescent="0.2">
      <c r="A161" s="105" t="s">
        <v>132</v>
      </c>
      <c r="B161" s="159"/>
      <c r="C161" s="49" t="s">
        <v>88</v>
      </c>
      <c r="D161" s="160"/>
      <c r="E161" s="49" t="s">
        <v>88</v>
      </c>
      <c r="F161" s="49" t="s">
        <v>88</v>
      </c>
      <c r="G161" s="49" t="s">
        <v>88</v>
      </c>
      <c r="H161" s="49" t="s">
        <v>88</v>
      </c>
      <c r="I161" s="49" t="s">
        <v>88</v>
      </c>
      <c r="J161" s="49" t="s">
        <v>88</v>
      </c>
      <c r="K161" s="49" t="s">
        <v>88</v>
      </c>
      <c r="L161" s="49">
        <v>0</v>
      </c>
      <c r="M161" s="79">
        <v>0</v>
      </c>
      <c r="N161" s="79">
        <v>11</v>
      </c>
      <c r="O161" s="76">
        <v>26</v>
      </c>
      <c r="P161" s="79">
        <v>25</v>
      </c>
      <c r="Q161" s="160"/>
      <c r="R161" s="82">
        <v>45</v>
      </c>
      <c r="S161" s="76">
        <v>44</v>
      </c>
      <c r="T161" s="76">
        <v>33</v>
      </c>
      <c r="U161" s="79">
        <v>24</v>
      </c>
      <c r="V161" s="76">
        <v>24</v>
      </c>
      <c r="W161" s="49">
        <v>32</v>
      </c>
      <c r="X161" s="49">
        <v>22</v>
      </c>
      <c r="Y161" s="79">
        <v>30</v>
      </c>
      <c r="Z161" s="49">
        <v>36</v>
      </c>
      <c r="AA161" s="49">
        <v>29</v>
      </c>
      <c r="AB161" s="49">
        <v>49</v>
      </c>
      <c r="AC161" s="49">
        <v>69</v>
      </c>
      <c r="AD161" s="79">
        <v>84</v>
      </c>
      <c r="AE161" s="79">
        <v>66</v>
      </c>
      <c r="AF161" s="49">
        <v>91</v>
      </c>
      <c r="AG161" s="79">
        <v>120</v>
      </c>
      <c r="AH161" s="79">
        <v>104</v>
      </c>
      <c r="AI161" s="79">
        <v>112</v>
      </c>
      <c r="AJ161" s="76">
        <v>137</v>
      </c>
      <c r="AK161" s="49">
        <v>127</v>
      </c>
      <c r="AL161" s="53">
        <v>129</v>
      </c>
      <c r="AM161" s="109"/>
      <c r="AN161" s="53">
        <v>32</v>
      </c>
      <c r="AO161" s="105" t="s">
        <v>132</v>
      </c>
      <c r="AP161" s="109"/>
      <c r="AQ161" s="53">
        <v>96</v>
      </c>
      <c r="AR161" s="109"/>
      <c r="AS161" s="19">
        <f t="shared" si="71"/>
        <v>128</v>
      </c>
      <c r="AT161" s="53">
        <v>109</v>
      </c>
      <c r="AU161" s="54">
        <v>114</v>
      </c>
      <c r="AV161" s="54">
        <v>121</v>
      </c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</row>
    <row r="162" spans="1:71" x14ac:dyDescent="0.2">
      <c r="A162" s="105" t="s">
        <v>133</v>
      </c>
      <c r="B162" s="159"/>
      <c r="C162" s="49" t="s">
        <v>88</v>
      </c>
      <c r="D162" s="160"/>
      <c r="E162" s="49" t="s">
        <v>88</v>
      </c>
      <c r="F162" s="49" t="s">
        <v>88</v>
      </c>
      <c r="G162" s="49" t="s">
        <v>88</v>
      </c>
      <c r="H162" s="49" t="s">
        <v>88</v>
      </c>
      <c r="I162" s="49" t="s">
        <v>88</v>
      </c>
      <c r="J162" s="49" t="s">
        <v>88</v>
      </c>
      <c r="K162" s="49" t="s">
        <v>88</v>
      </c>
      <c r="L162" s="49">
        <v>0</v>
      </c>
      <c r="M162" s="79">
        <v>0</v>
      </c>
      <c r="N162" s="79">
        <v>0</v>
      </c>
      <c r="O162" s="76">
        <v>0</v>
      </c>
      <c r="P162" s="79">
        <v>0</v>
      </c>
      <c r="Q162" s="160"/>
      <c r="R162" s="82">
        <v>0</v>
      </c>
      <c r="S162" s="76">
        <v>0</v>
      </c>
      <c r="T162" s="76">
        <v>0</v>
      </c>
      <c r="U162" s="79">
        <v>0</v>
      </c>
      <c r="V162" s="76">
        <v>0</v>
      </c>
      <c r="W162" s="49">
        <v>0</v>
      </c>
      <c r="X162" s="49">
        <v>0</v>
      </c>
      <c r="Y162" s="79">
        <v>0</v>
      </c>
      <c r="Z162" s="49">
        <v>0</v>
      </c>
      <c r="AA162" s="49">
        <v>0</v>
      </c>
      <c r="AB162" s="49">
        <v>0</v>
      </c>
      <c r="AC162" s="49">
        <v>0</v>
      </c>
      <c r="AD162" s="79">
        <v>0</v>
      </c>
      <c r="AE162" s="79">
        <v>0</v>
      </c>
      <c r="AF162" s="49">
        <v>0</v>
      </c>
      <c r="AG162" s="79">
        <v>0</v>
      </c>
      <c r="AH162" s="79">
        <v>0</v>
      </c>
      <c r="AI162" s="79">
        <v>0</v>
      </c>
      <c r="AJ162" s="76">
        <v>0</v>
      </c>
      <c r="AK162" s="49">
        <v>0</v>
      </c>
      <c r="AL162" s="53">
        <v>0</v>
      </c>
      <c r="AM162" s="109"/>
      <c r="AN162" s="53">
        <v>0</v>
      </c>
      <c r="AO162" s="105" t="s">
        <v>133</v>
      </c>
      <c r="AP162" s="109"/>
      <c r="AQ162" s="53">
        <v>0</v>
      </c>
      <c r="AR162" s="109"/>
      <c r="AS162" s="19">
        <f t="shared" si="71"/>
        <v>0</v>
      </c>
      <c r="AT162" s="53">
        <v>0</v>
      </c>
      <c r="AU162" s="54">
        <v>0</v>
      </c>
      <c r="AV162" s="54">
        <v>0</v>
      </c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</row>
    <row r="163" spans="1:71" x14ac:dyDescent="0.2">
      <c r="A163" s="105" t="s">
        <v>134</v>
      </c>
      <c r="B163" s="159"/>
      <c r="C163" s="49" t="s">
        <v>88</v>
      </c>
      <c r="D163" s="160"/>
      <c r="E163" s="49" t="s">
        <v>88</v>
      </c>
      <c r="F163" s="49" t="s">
        <v>88</v>
      </c>
      <c r="G163" s="49" t="s">
        <v>88</v>
      </c>
      <c r="H163" s="49" t="s">
        <v>88</v>
      </c>
      <c r="I163" s="49" t="s">
        <v>88</v>
      </c>
      <c r="J163" s="49" t="s">
        <v>88</v>
      </c>
      <c r="K163" s="49" t="s">
        <v>88</v>
      </c>
      <c r="L163" s="49">
        <v>0</v>
      </c>
      <c r="M163" s="79">
        <v>0</v>
      </c>
      <c r="N163" s="79">
        <v>0</v>
      </c>
      <c r="O163" s="76">
        <v>0</v>
      </c>
      <c r="P163" s="79">
        <v>0</v>
      </c>
      <c r="Q163" s="160"/>
      <c r="R163" s="82">
        <v>0</v>
      </c>
      <c r="S163" s="76">
        <v>0</v>
      </c>
      <c r="T163" s="76">
        <v>0</v>
      </c>
      <c r="U163" s="79">
        <v>0</v>
      </c>
      <c r="V163" s="49">
        <v>0</v>
      </c>
      <c r="W163" s="49">
        <v>0</v>
      </c>
      <c r="X163" s="4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79">
        <v>0</v>
      </c>
      <c r="AE163" s="79">
        <v>0</v>
      </c>
      <c r="AF163" s="49">
        <v>0</v>
      </c>
      <c r="AG163" s="79">
        <v>0</v>
      </c>
      <c r="AH163" s="79">
        <v>0</v>
      </c>
      <c r="AI163" s="79">
        <v>0</v>
      </c>
      <c r="AJ163" s="76">
        <v>0</v>
      </c>
      <c r="AK163" s="49">
        <v>0</v>
      </c>
      <c r="AL163" s="53">
        <v>0</v>
      </c>
      <c r="AM163" s="109"/>
      <c r="AN163" s="53">
        <v>0</v>
      </c>
      <c r="AO163" s="105" t="s">
        <v>134</v>
      </c>
      <c r="AP163" s="109"/>
      <c r="AQ163" s="53">
        <v>0</v>
      </c>
      <c r="AR163" s="109"/>
      <c r="AS163" s="19">
        <f t="shared" si="71"/>
        <v>0</v>
      </c>
      <c r="AT163" s="53">
        <v>0</v>
      </c>
      <c r="AU163" s="54">
        <v>0</v>
      </c>
      <c r="AV163" s="54">
        <v>0</v>
      </c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</row>
    <row r="164" spans="1:71" x14ac:dyDescent="0.25">
      <c r="A164" s="153" t="s">
        <v>19</v>
      </c>
      <c r="B164" s="154"/>
      <c r="C164" s="56">
        <f>SUM(C153:C163)</f>
        <v>83</v>
      </c>
      <c r="D164" s="155"/>
      <c r="E164" s="56">
        <f>SUM(E153:E163)</f>
        <v>467</v>
      </c>
      <c r="F164" s="56">
        <f>SUM(F153:F163)</f>
        <v>1048</v>
      </c>
      <c r="G164" s="56">
        <f>SUM(G153:G161)</f>
        <v>1532</v>
      </c>
      <c r="H164" s="56">
        <f t="shared" ref="H164:P164" si="72">SUM(H153:H163)</f>
        <v>1660</v>
      </c>
      <c r="I164" s="56">
        <f t="shared" si="72"/>
        <v>2750</v>
      </c>
      <c r="J164" s="56">
        <f t="shared" si="72"/>
        <v>2503</v>
      </c>
      <c r="K164" s="56">
        <f t="shared" si="72"/>
        <v>2585</v>
      </c>
      <c r="L164" s="56">
        <f t="shared" si="72"/>
        <v>2692</v>
      </c>
      <c r="M164" s="56">
        <f t="shared" si="72"/>
        <v>2390</v>
      </c>
      <c r="N164" s="56">
        <f t="shared" si="72"/>
        <v>2776</v>
      </c>
      <c r="O164" s="56">
        <f t="shared" si="72"/>
        <v>2573</v>
      </c>
      <c r="P164" s="56">
        <f t="shared" si="72"/>
        <v>2914</v>
      </c>
      <c r="Q164" s="155"/>
      <c r="R164" s="56">
        <f t="shared" ref="R164:BS164" si="73">SUM(R153:R163)</f>
        <v>2836</v>
      </c>
      <c r="S164" s="56">
        <f t="shared" si="73"/>
        <v>2535</v>
      </c>
      <c r="T164" s="56">
        <f t="shared" si="73"/>
        <v>3067</v>
      </c>
      <c r="U164" s="56">
        <f t="shared" si="73"/>
        <v>2652</v>
      </c>
      <c r="V164" s="56">
        <f t="shared" si="73"/>
        <v>3336</v>
      </c>
      <c r="W164" s="56">
        <f t="shared" si="73"/>
        <v>3438</v>
      </c>
      <c r="X164" s="56">
        <f t="shared" si="73"/>
        <v>3176</v>
      </c>
      <c r="Y164" s="56">
        <f t="shared" si="73"/>
        <v>3704</v>
      </c>
      <c r="Z164" s="56">
        <f t="shared" si="73"/>
        <v>3254</v>
      </c>
      <c r="AA164" s="56">
        <f t="shared" si="73"/>
        <v>4181</v>
      </c>
      <c r="AB164" s="56">
        <f t="shared" si="73"/>
        <v>3406</v>
      </c>
      <c r="AC164" s="56">
        <f t="shared" si="73"/>
        <v>3396</v>
      </c>
      <c r="AD164" s="56">
        <f t="shared" si="73"/>
        <v>4105</v>
      </c>
      <c r="AE164" s="56">
        <f t="shared" si="73"/>
        <v>3692</v>
      </c>
      <c r="AF164" s="56">
        <f t="shared" si="73"/>
        <v>3488</v>
      </c>
      <c r="AG164" s="56">
        <f t="shared" si="73"/>
        <v>3889</v>
      </c>
      <c r="AH164" s="56">
        <f t="shared" si="73"/>
        <v>3874</v>
      </c>
      <c r="AI164" s="56">
        <f t="shared" si="73"/>
        <v>3838</v>
      </c>
      <c r="AJ164" s="56">
        <f t="shared" si="73"/>
        <v>3988</v>
      </c>
      <c r="AK164" s="56">
        <f t="shared" si="73"/>
        <v>3999</v>
      </c>
      <c r="AL164" s="56">
        <f t="shared" si="73"/>
        <v>3896</v>
      </c>
      <c r="AM164" s="100"/>
      <c r="AN164" s="56">
        <f t="shared" si="73"/>
        <v>1486</v>
      </c>
      <c r="AO164" s="153" t="s">
        <v>19</v>
      </c>
      <c r="AP164" s="100"/>
      <c r="AQ164" s="56">
        <f t="shared" si="73"/>
        <v>2833</v>
      </c>
      <c r="AR164" s="100"/>
      <c r="AS164" s="56">
        <f t="shared" si="73"/>
        <v>4319</v>
      </c>
      <c r="AT164" s="56">
        <f t="shared" si="73"/>
        <v>3792</v>
      </c>
      <c r="AU164" s="56">
        <f t="shared" si="73"/>
        <v>3741</v>
      </c>
      <c r="AV164" s="56">
        <f t="shared" si="73"/>
        <v>3515</v>
      </c>
      <c r="AW164" s="56">
        <f t="shared" si="73"/>
        <v>0</v>
      </c>
      <c r="AX164" s="56">
        <f t="shared" si="73"/>
        <v>0</v>
      </c>
      <c r="AY164" s="56">
        <f t="shared" si="73"/>
        <v>0</v>
      </c>
      <c r="AZ164" s="56">
        <f t="shared" si="73"/>
        <v>0</v>
      </c>
      <c r="BA164" s="56">
        <f t="shared" si="73"/>
        <v>0</v>
      </c>
      <c r="BB164" s="56">
        <f t="shared" si="73"/>
        <v>0</v>
      </c>
      <c r="BC164" s="56">
        <f t="shared" si="73"/>
        <v>0</v>
      </c>
      <c r="BD164" s="56">
        <f t="shared" si="73"/>
        <v>0</v>
      </c>
      <c r="BE164" s="56">
        <f t="shared" si="73"/>
        <v>0</v>
      </c>
      <c r="BF164" s="56">
        <f t="shared" si="73"/>
        <v>0</v>
      </c>
      <c r="BG164" s="56">
        <f t="shared" si="73"/>
        <v>0</v>
      </c>
      <c r="BH164" s="56">
        <f t="shared" si="73"/>
        <v>0</v>
      </c>
      <c r="BI164" s="56">
        <f t="shared" si="73"/>
        <v>0</v>
      </c>
      <c r="BJ164" s="56">
        <f t="shared" si="73"/>
        <v>0</v>
      </c>
      <c r="BK164" s="56">
        <f t="shared" si="73"/>
        <v>0</v>
      </c>
      <c r="BL164" s="56">
        <f t="shared" si="73"/>
        <v>0</v>
      </c>
      <c r="BM164" s="56">
        <f t="shared" si="73"/>
        <v>0</v>
      </c>
      <c r="BN164" s="56">
        <f t="shared" si="73"/>
        <v>0</v>
      </c>
      <c r="BO164" s="56">
        <f t="shared" si="73"/>
        <v>0</v>
      </c>
      <c r="BP164" s="56">
        <f t="shared" si="73"/>
        <v>0</v>
      </c>
      <c r="BQ164" s="56">
        <f t="shared" si="73"/>
        <v>0</v>
      </c>
      <c r="BR164" s="56">
        <f t="shared" si="73"/>
        <v>0</v>
      </c>
      <c r="BS164" s="56">
        <f t="shared" si="73"/>
        <v>0</v>
      </c>
    </row>
    <row r="165" spans="1:71" x14ac:dyDescent="0.25">
      <c r="A165" s="57"/>
      <c r="B165" s="69"/>
      <c r="C165" s="69"/>
      <c r="D165" s="69"/>
      <c r="E165" s="69"/>
      <c r="F165" s="69"/>
      <c r="G165" s="69"/>
      <c r="H165" s="70"/>
      <c r="I165" s="70"/>
      <c r="J165" s="69"/>
      <c r="K165" s="69"/>
      <c r="L165" s="69"/>
      <c r="M165" s="69"/>
      <c r="N165" s="69"/>
      <c r="O165" s="70"/>
      <c r="P165" s="69"/>
      <c r="Q165" s="69"/>
      <c r="R165" s="70"/>
      <c r="S165" s="70"/>
      <c r="T165" s="70"/>
      <c r="U165" s="69"/>
      <c r="V165" s="70"/>
      <c r="W165" s="70"/>
      <c r="X165" s="69"/>
      <c r="Y165" s="69"/>
      <c r="Z165" s="70"/>
      <c r="AA165" s="70"/>
      <c r="AB165" s="69"/>
      <c r="AC165" s="69"/>
      <c r="AD165" s="69"/>
      <c r="AE165" s="69"/>
      <c r="AF165" s="69"/>
      <c r="AG165" s="69"/>
      <c r="AH165" s="69"/>
      <c r="AI165" s="69"/>
      <c r="AJ165" s="70"/>
      <c r="AK165" s="69"/>
      <c r="AL165" s="69"/>
      <c r="AM165" s="69"/>
      <c r="AN165" s="69"/>
      <c r="AO165" s="57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</row>
    <row r="166" spans="1:71" s="45" customFormat="1" x14ac:dyDescent="0.25">
      <c r="A166" s="157" t="s">
        <v>135</v>
      </c>
      <c r="B166" s="158"/>
      <c r="C166" s="44">
        <f>$C$10</f>
        <v>44531</v>
      </c>
      <c r="D166" s="158"/>
      <c r="E166" s="44" t="e">
        <f ca="1">$E$10</f>
        <v>#NAME?</v>
      </c>
      <c r="F166" s="44" t="e">
        <f ca="1">$F$10</f>
        <v>#NAME?</v>
      </c>
      <c r="G166" s="44" t="e">
        <f ca="1">$G$10</f>
        <v>#NAME?</v>
      </c>
      <c r="H166" s="44" t="e">
        <f ca="1">$H$10</f>
        <v>#NAME?</v>
      </c>
      <c r="I166" s="44" t="e">
        <f ca="1">$I$10</f>
        <v>#NAME?</v>
      </c>
      <c r="J166" s="44" t="e">
        <f ca="1">$J$10</f>
        <v>#NAME?</v>
      </c>
      <c r="K166" s="44" t="e">
        <f ca="1">$K$10</f>
        <v>#NAME?</v>
      </c>
      <c r="L166" s="44" t="e">
        <f ca="1">$L$10</f>
        <v>#NAME?</v>
      </c>
      <c r="M166" s="44" t="e">
        <f ca="1">$M$10</f>
        <v>#NAME?</v>
      </c>
      <c r="N166" s="44" t="e">
        <f ca="1">$N$10</f>
        <v>#NAME?</v>
      </c>
      <c r="O166" s="44" t="e">
        <f ca="1">$O$10</f>
        <v>#NAME?</v>
      </c>
      <c r="P166" s="44" t="e">
        <f ca="1">$P$10</f>
        <v>#NAME?</v>
      </c>
      <c r="Q166" s="158"/>
      <c r="R166" s="44" t="e">
        <f t="shared" ref="R166:AK166" ca="1" si="74">R10</f>
        <v>#NAME?</v>
      </c>
      <c r="S166" s="44" t="e">
        <f t="shared" ca="1" si="74"/>
        <v>#NAME?</v>
      </c>
      <c r="T166" s="44" t="e">
        <f t="shared" ca="1" si="74"/>
        <v>#NAME?</v>
      </c>
      <c r="U166" s="44" t="e">
        <f t="shared" ca="1" si="74"/>
        <v>#NAME?</v>
      </c>
      <c r="V166" s="44" t="e">
        <f t="shared" ca="1" si="74"/>
        <v>#NAME?</v>
      </c>
      <c r="W166" s="44" t="e">
        <f t="shared" ca="1" si="74"/>
        <v>#NAME?</v>
      </c>
      <c r="X166" s="44" t="e">
        <f t="shared" ca="1" si="74"/>
        <v>#NAME?</v>
      </c>
      <c r="Y166" s="44" t="e">
        <f t="shared" ca="1" si="74"/>
        <v>#NAME?</v>
      </c>
      <c r="Z166" s="44" t="e">
        <f t="shared" ca="1" si="74"/>
        <v>#NAME?</v>
      </c>
      <c r="AA166" s="44" t="e">
        <f t="shared" ca="1" si="74"/>
        <v>#NAME?</v>
      </c>
      <c r="AB166" s="44" t="e">
        <f t="shared" ca="1" si="74"/>
        <v>#NAME?</v>
      </c>
      <c r="AC166" s="44" t="e">
        <f t="shared" ca="1" si="74"/>
        <v>#NAME?</v>
      </c>
      <c r="AD166" s="44" t="e">
        <f t="shared" ca="1" si="74"/>
        <v>#NAME?</v>
      </c>
      <c r="AE166" s="44" t="e">
        <f t="shared" ca="1" si="74"/>
        <v>#NAME?</v>
      </c>
      <c r="AF166" s="44" t="e">
        <f t="shared" ca="1" si="74"/>
        <v>#NAME?</v>
      </c>
      <c r="AG166" s="44" t="e">
        <f t="shared" ca="1" si="74"/>
        <v>#NAME?</v>
      </c>
      <c r="AH166" s="44" t="e">
        <f t="shared" ca="1" si="74"/>
        <v>#NAME?</v>
      </c>
      <c r="AI166" s="44" t="e">
        <f t="shared" ca="1" si="74"/>
        <v>#NAME?</v>
      </c>
      <c r="AJ166" s="44" t="e">
        <f t="shared" ca="1" si="74"/>
        <v>#NAME?</v>
      </c>
      <c r="AK166" s="44" t="e">
        <f t="shared" ca="1" si="74"/>
        <v>#NAME?</v>
      </c>
      <c r="AL166" s="44" t="e">
        <f ca="1">AL$10</f>
        <v>#NAME?</v>
      </c>
      <c r="AM166" s="131"/>
      <c r="AN166" s="44" t="str">
        <f t="shared" ref="AN166:AS166" si="75">AN$10</f>
        <v>1-10-out-24</v>
      </c>
      <c r="AO166" s="157" t="s">
        <v>136</v>
      </c>
      <c r="AP166" s="131"/>
      <c r="AQ166" s="44" t="str">
        <f t="shared" si="75"/>
        <v>11-31-out-24</v>
      </c>
      <c r="AR166" s="131"/>
      <c r="AS166" s="44" t="e">
        <f t="shared" ca="1" si="75"/>
        <v>#NAME?</v>
      </c>
      <c r="AT166" s="44" t="e">
        <f t="shared" ref="AT166:BS166" ca="1" si="76">AT10</f>
        <v>#NAME?</v>
      </c>
      <c r="AU166" s="44" t="e">
        <f t="shared" ca="1" si="76"/>
        <v>#NAME?</v>
      </c>
      <c r="AV166" s="44" t="e">
        <f t="shared" ca="1" si="76"/>
        <v>#NAME?</v>
      </c>
      <c r="AW166" s="44" t="e">
        <f t="shared" ca="1" si="76"/>
        <v>#NAME?</v>
      </c>
      <c r="AX166" s="44" t="e">
        <f t="shared" ca="1" si="76"/>
        <v>#NAME?</v>
      </c>
      <c r="AY166" s="44" t="e">
        <f t="shared" ca="1" si="76"/>
        <v>#NAME?</v>
      </c>
      <c r="AZ166" s="44" t="e">
        <f t="shared" ca="1" si="76"/>
        <v>#NAME?</v>
      </c>
      <c r="BA166" s="44" t="e">
        <f t="shared" ca="1" si="76"/>
        <v>#NAME?</v>
      </c>
      <c r="BB166" s="44" t="e">
        <f t="shared" ca="1" si="76"/>
        <v>#NAME?</v>
      </c>
      <c r="BC166" s="44" t="e">
        <f t="shared" ca="1" si="76"/>
        <v>#NAME?</v>
      </c>
      <c r="BD166" s="44" t="e">
        <f t="shared" ca="1" si="76"/>
        <v>#NAME?</v>
      </c>
      <c r="BE166" s="44" t="e">
        <f t="shared" ca="1" si="76"/>
        <v>#NAME?</v>
      </c>
      <c r="BF166" s="44" t="e">
        <f t="shared" ca="1" si="76"/>
        <v>#NAME?</v>
      </c>
      <c r="BG166" s="44" t="e">
        <f t="shared" ca="1" si="76"/>
        <v>#NAME?</v>
      </c>
      <c r="BH166" s="44" t="e">
        <f t="shared" ca="1" si="76"/>
        <v>#NAME?</v>
      </c>
      <c r="BI166" s="44" t="e">
        <f t="shared" ca="1" si="76"/>
        <v>#NAME?</v>
      </c>
      <c r="BJ166" s="44" t="e">
        <f t="shared" ca="1" si="76"/>
        <v>#NAME?</v>
      </c>
      <c r="BK166" s="44" t="e">
        <f t="shared" ca="1" si="76"/>
        <v>#NAME?</v>
      </c>
      <c r="BL166" s="44" t="e">
        <f t="shared" ca="1" si="76"/>
        <v>#NAME?</v>
      </c>
      <c r="BM166" s="44" t="e">
        <f t="shared" ca="1" si="76"/>
        <v>#NAME?</v>
      </c>
      <c r="BN166" s="44" t="e">
        <f t="shared" ca="1" si="76"/>
        <v>#NAME?</v>
      </c>
      <c r="BO166" s="44" t="e">
        <f t="shared" ca="1" si="76"/>
        <v>#NAME?</v>
      </c>
      <c r="BP166" s="44" t="e">
        <f t="shared" ca="1" si="76"/>
        <v>#NAME?</v>
      </c>
      <c r="BQ166" s="44" t="e">
        <f t="shared" ca="1" si="76"/>
        <v>#NAME?</v>
      </c>
      <c r="BR166" s="44" t="e">
        <f t="shared" ca="1" si="76"/>
        <v>#NAME?</v>
      </c>
      <c r="BS166" s="44" t="e">
        <f t="shared" ca="1" si="76"/>
        <v>#NAME?</v>
      </c>
    </row>
    <row r="167" spans="1:71" x14ac:dyDescent="0.2">
      <c r="A167" s="105" t="s">
        <v>137</v>
      </c>
      <c r="B167" s="159"/>
      <c r="C167" s="49" t="s">
        <v>88</v>
      </c>
      <c r="D167" s="160"/>
      <c r="E167" s="49" t="s">
        <v>88</v>
      </c>
      <c r="F167" s="49" t="s">
        <v>88</v>
      </c>
      <c r="G167" s="49">
        <v>1</v>
      </c>
      <c r="H167" s="49" t="s">
        <v>88</v>
      </c>
      <c r="I167" s="49" t="s">
        <v>88</v>
      </c>
      <c r="J167" s="49">
        <v>2</v>
      </c>
      <c r="K167" s="49" t="s">
        <v>88</v>
      </c>
      <c r="L167" s="49">
        <v>1</v>
      </c>
      <c r="M167" s="49">
        <v>1</v>
      </c>
      <c r="N167" s="49">
        <v>3</v>
      </c>
      <c r="O167" s="49">
        <v>4</v>
      </c>
      <c r="P167" s="49">
        <v>4</v>
      </c>
      <c r="Q167" s="160"/>
      <c r="R167" s="82">
        <v>3</v>
      </c>
      <c r="S167" s="76">
        <v>0</v>
      </c>
      <c r="T167" s="76">
        <v>1</v>
      </c>
      <c r="U167" s="76">
        <v>1</v>
      </c>
      <c r="V167" s="76">
        <v>1</v>
      </c>
      <c r="W167" s="76">
        <v>4</v>
      </c>
      <c r="X167" s="76">
        <v>2</v>
      </c>
      <c r="Y167" s="76">
        <v>3</v>
      </c>
      <c r="Z167" s="76">
        <v>1</v>
      </c>
      <c r="AA167" s="76">
        <v>3</v>
      </c>
      <c r="AB167" s="76">
        <v>0</v>
      </c>
      <c r="AC167" s="76">
        <v>0</v>
      </c>
      <c r="AD167" s="76">
        <v>1</v>
      </c>
      <c r="AE167" s="76">
        <v>0</v>
      </c>
      <c r="AF167" s="76">
        <v>2</v>
      </c>
      <c r="AG167" s="76">
        <v>0</v>
      </c>
      <c r="AH167" s="76">
        <v>0</v>
      </c>
      <c r="AI167" s="76">
        <v>0</v>
      </c>
      <c r="AJ167" s="76">
        <v>0</v>
      </c>
      <c r="AK167" s="76">
        <v>0</v>
      </c>
      <c r="AL167" s="48">
        <v>0</v>
      </c>
      <c r="AM167" s="109"/>
      <c r="AN167" s="48">
        <v>0</v>
      </c>
      <c r="AO167" s="105" t="s">
        <v>137</v>
      </c>
      <c r="AP167" s="109"/>
      <c r="AQ167" s="48">
        <v>0</v>
      </c>
      <c r="AR167" s="109"/>
      <c r="AS167" s="19">
        <f t="shared" ref="AS167:AS178" si="77">IF(AQ167="","",(SUM(AQ167,AN167)))</f>
        <v>0</v>
      </c>
      <c r="AT167" s="48">
        <v>0</v>
      </c>
      <c r="AU167" s="50">
        <v>0</v>
      </c>
      <c r="AV167" s="50">
        <v>0</v>
      </c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</row>
    <row r="168" spans="1:71" x14ac:dyDescent="0.2">
      <c r="A168" s="105" t="s">
        <v>138</v>
      </c>
      <c r="B168" s="159"/>
      <c r="C168" s="49" t="s">
        <v>88</v>
      </c>
      <c r="D168" s="160"/>
      <c r="E168" s="49" t="s">
        <v>88</v>
      </c>
      <c r="F168" s="49" t="s">
        <v>88</v>
      </c>
      <c r="G168" s="49">
        <v>1</v>
      </c>
      <c r="H168" s="49">
        <v>3</v>
      </c>
      <c r="I168" s="49" t="s">
        <v>88</v>
      </c>
      <c r="J168" s="49" t="s">
        <v>88</v>
      </c>
      <c r="K168" s="49" t="s">
        <v>88</v>
      </c>
      <c r="L168" s="49">
        <v>1</v>
      </c>
      <c r="M168" s="49">
        <v>0</v>
      </c>
      <c r="N168" s="49">
        <v>1</v>
      </c>
      <c r="O168" s="49">
        <v>0</v>
      </c>
      <c r="P168" s="49">
        <v>0</v>
      </c>
      <c r="Q168" s="160"/>
      <c r="R168" s="82">
        <v>1</v>
      </c>
      <c r="S168" s="76">
        <v>0</v>
      </c>
      <c r="T168" s="76">
        <v>2</v>
      </c>
      <c r="U168" s="79">
        <v>0</v>
      </c>
      <c r="V168" s="76">
        <v>1</v>
      </c>
      <c r="W168" s="76">
        <v>0</v>
      </c>
      <c r="X168" s="79">
        <v>0</v>
      </c>
      <c r="Y168" s="79">
        <v>0</v>
      </c>
      <c r="Z168" s="79">
        <v>0</v>
      </c>
      <c r="AA168" s="76">
        <v>0</v>
      </c>
      <c r="AB168" s="79">
        <v>0</v>
      </c>
      <c r="AC168" s="79">
        <v>0</v>
      </c>
      <c r="AD168" s="79">
        <v>0</v>
      </c>
      <c r="AE168" s="79">
        <v>0</v>
      </c>
      <c r="AF168" s="79">
        <v>0</v>
      </c>
      <c r="AG168" s="79">
        <v>0</v>
      </c>
      <c r="AH168" s="79">
        <v>0</v>
      </c>
      <c r="AI168" s="79">
        <v>0</v>
      </c>
      <c r="AJ168" s="79">
        <v>0</v>
      </c>
      <c r="AK168" s="79">
        <v>0</v>
      </c>
      <c r="AL168" s="53">
        <v>0</v>
      </c>
      <c r="AM168" s="109"/>
      <c r="AN168" s="53">
        <v>0</v>
      </c>
      <c r="AO168" s="105" t="s">
        <v>138</v>
      </c>
      <c r="AP168" s="109"/>
      <c r="AQ168" s="53">
        <v>0</v>
      </c>
      <c r="AR168" s="109"/>
      <c r="AS168" s="19">
        <f t="shared" si="77"/>
        <v>0</v>
      </c>
      <c r="AT168" s="53">
        <v>0</v>
      </c>
      <c r="AU168" s="54">
        <v>1</v>
      </c>
      <c r="AV168" s="54">
        <v>0</v>
      </c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</row>
    <row r="169" spans="1:71" x14ac:dyDescent="0.2">
      <c r="A169" s="105" t="s">
        <v>91</v>
      </c>
      <c r="B169" s="159"/>
      <c r="C169" s="49">
        <v>18</v>
      </c>
      <c r="D169" s="160"/>
      <c r="E169" s="49">
        <v>39</v>
      </c>
      <c r="F169" s="49">
        <v>42</v>
      </c>
      <c r="G169" s="49">
        <v>94</v>
      </c>
      <c r="H169" s="49">
        <v>101</v>
      </c>
      <c r="I169" s="79">
        <v>74</v>
      </c>
      <c r="J169" s="49">
        <v>99</v>
      </c>
      <c r="K169" s="49">
        <v>110</v>
      </c>
      <c r="L169" s="49">
        <v>116</v>
      </c>
      <c r="M169" s="49">
        <v>137</v>
      </c>
      <c r="N169" s="49">
        <v>127</v>
      </c>
      <c r="O169" s="49">
        <v>109</v>
      </c>
      <c r="P169" s="49">
        <v>141</v>
      </c>
      <c r="Q169" s="160"/>
      <c r="R169" s="82">
        <v>105</v>
      </c>
      <c r="S169" s="76">
        <v>135</v>
      </c>
      <c r="T169" s="76">
        <v>266</v>
      </c>
      <c r="U169" s="79">
        <v>154</v>
      </c>
      <c r="V169" s="76">
        <v>172</v>
      </c>
      <c r="W169" s="76">
        <v>172</v>
      </c>
      <c r="X169" s="79">
        <v>200</v>
      </c>
      <c r="Y169" s="79">
        <v>194</v>
      </c>
      <c r="Z169" s="79">
        <v>252</v>
      </c>
      <c r="AA169" s="76">
        <v>239</v>
      </c>
      <c r="AB169" s="79">
        <v>236</v>
      </c>
      <c r="AC169" s="79">
        <v>142</v>
      </c>
      <c r="AD169" s="79">
        <v>121</v>
      </c>
      <c r="AE169" s="79">
        <v>103</v>
      </c>
      <c r="AF169" s="79">
        <v>159</v>
      </c>
      <c r="AG169" s="79">
        <v>171</v>
      </c>
      <c r="AH169" s="79">
        <v>244</v>
      </c>
      <c r="AI169" s="79">
        <v>315</v>
      </c>
      <c r="AJ169" s="79">
        <v>106</v>
      </c>
      <c r="AK169" s="79">
        <v>134</v>
      </c>
      <c r="AL169" s="53">
        <v>181</v>
      </c>
      <c r="AM169" s="109"/>
      <c r="AN169" s="53">
        <v>41</v>
      </c>
      <c r="AO169" s="105" t="s">
        <v>91</v>
      </c>
      <c r="AP169" s="109"/>
      <c r="AQ169" s="53">
        <v>68</v>
      </c>
      <c r="AR169" s="109"/>
      <c r="AS169" s="19">
        <f t="shared" si="77"/>
        <v>109</v>
      </c>
      <c r="AT169" s="53">
        <v>103</v>
      </c>
      <c r="AU169" s="54">
        <v>100</v>
      </c>
      <c r="AV169" s="54">
        <v>65</v>
      </c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</row>
    <row r="170" spans="1:71" x14ac:dyDescent="0.2">
      <c r="A170" s="105" t="s">
        <v>139</v>
      </c>
      <c r="B170" s="159"/>
      <c r="C170" s="49" t="s">
        <v>88</v>
      </c>
      <c r="D170" s="160"/>
      <c r="E170" s="49" t="s">
        <v>88</v>
      </c>
      <c r="F170" s="49" t="s">
        <v>88</v>
      </c>
      <c r="G170" s="49" t="s">
        <v>88</v>
      </c>
      <c r="H170" s="49" t="s">
        <v>88</v>
      </c>
      <c r="I170" s="49" t="s">
        <v>88</v>
      </c>
      <c r="J170" s="49" t="s">
        <v>88</v>
      </c>
      <c r="K170" s="49" t="s">
        <v>88</v>
      </c>
      <c r="L170" s="49" t="s">
        <v>88</v>
      </c>
      <c r="M170" s="49">
        <v>0</v>
      </c>
      <c r="N170" s="49">
        <v>0</v>
      </c>
      <c r="O170" s="49">
        <v>0</v>
      </c>
      <c r="P170" s="49">
        <v>0</v>
      </c>
      <c r="Q170" s="160"/>
      <c r="R170" s="82">
        <v>0</v>
      </c>
      <c r="S170" s="76">
        <v>0</v>
      </c>
      <c r="T170" s="76">
        <v>0</v>
      </c>
      <c r="U170" s="79">
        <v>0</v>
      </c>
      <c r="V170" s="76">
        <v>0</v>
      </c>
      <c r="W170" s="76">
        <v>0</v>
      </c>
      <c r="X170" s="79">
        <v>0</v>
      </c>
      <c r="Y170" s="79">
        <v>0</v>
      </c>
      <c r="Z170" s="79">
        <v>0</v>
      </c>
      <c r="AA170" s="76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53">
        <v>0</v>
      </c>
      <c r="AM170" s="109"/>
      <c r="AN170" s="53">
        <v>0</v>
      </c>
      <c r="AO170" s="105" t="s">
        <v>139</v>
      </c>
      <c r="AP170" s="109"/>
      <c r="AQ170" s="53">
        <v>0</v>
      </c>
      <c r="AR170" s="109"/>
      <c r="AS170" s="19">
        <f t="shared" si="77"/>
        <v>0</v>
      </c>
      <c r="AT170" s="53">
        <v>0</v>
      </c>
      <c r="AU170" s="54">
        <v>0</v>
      </c>
      <c r="AV170" s="54">
        <v>0</v>
      </c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</row>
    <row r="171" spans="1:71" x14ac:dyDescent="0.2">
      <c r="A171" s="105" t="s">
        <v>93</v>
      </c>
      <c r="B171" s="159"/>
      <c r="C171" s="49">
        <v>418</v>
      </c>
      <c r="D171" s="160"/>
      <c r="E171" s="49">
        <v>473</v>
      </c>
      <c r="F171" s="49">
        <v>523</v>
      </c>
      <c r="G171" s="49">
        <v>737</v>
      </c>
      <c r="H171" s="49">
        <v>738</v>
      </c>
      <c r="I171" s="79">
        <v>746</v>
      </c>
      <c r="J171" s="49">
        <v>666</v>
      </c>
      <c r="K171" s="49">
        <v>736</v>
      </c>
      <c r="L171" s="49">
        <v>804</v>
      </c>
      <c r="M171" s="49">
        <v>822</v>
      </c>
      <c r="N171" s="49">
        <v>971</v>
      </c>
      <c r="O171" s="49">
        <v>1020</v>
      </c>
      <c r="P171" s="49">
        <v>987</v>
      </c>
      <c r="Q171" s="160"/>
      <c r="R171" s="82">
        <v>1158</v>
      </c>
      <c r="S171" s="76">
        <v>1128</v>
      </c>
      <c r="T171" s="76">
        <v>1101</v>
      </c>
      <c r="U171" s="79">
        <v>1207</v>
      </c>
      <c r="V171" s="76">
        <v>1055</v>
      </c>
      <c r="W171" s="76">
        <v>1006</v>
      </c>
      <c r="X171" s="79">
        <v>1116</v>
      </c>
      <c r="Y171" s="79">
        <v>1117</v>
      </c>
      <c r="Z171" s="79">
        <v>1156</v>
      </c>
      <c r="AA171" s="76">
        <v>1181</v>
      </c>
      <c r="AB171" s="79">
        <v>1220</v>
      </c>
      <c r="AC171" s="79">
        <v>1385</v>
      </c>
      <c r="AD171" s="79">
        <v>1686</v>
      </c>
      <c r="AE171" s="79">
        <v>1894</v>
      </c>
      <c r="AF171" s="79">
        <v>1633</v>
      </c>
      <c r="AG171" s="79">
        <v>1584</v>
      </c>
      <c r="AH171" s="79">
        <v>1493</v>
      </c>
      <c r="AI171" s="79">
        <v>1119</v>
      </c>
      <c r="AJ171" s="79">
        <v>1472</v>
      </c>
      <c r="AK171" s="79">
        <v>1451</v>
      </c>
      <c r="AL171" s="53">
        <v>1523</v>
      </c>
      <c r="AM171" s="109"/>
      <c r="AN171" s="53">
        <v>483</v>
      </c>
      <c r="AO171" s="105" t="s">
        <v>93</v>
      </c>
      <c r="AP171" s="109"/>
      <c r="AQ171" s="53">
        <v>1069</v>
      </c>
      <c r="AR171" s="109"/>
      <c r="AS171" s="19">
        <f t="shared" si="77"/>
        <v>1552</v>
      </c>
      <c r="AT171" s="53">
        <v>1634</v>
      </c>
      <c r="AU171" s="53">
        <v>1582</v>
      </c>
      <c r="AV171" s="53">
        <v>1514</v>
      </c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</row>
    <row r="172" spans="1:71" x14ac:dyDescent="0.2">
      <c r="A172" s="105" t="s">
        <v>95</v>
      </c>
      <c r="B172" s="159"/>
      <c r="C172" s="49" t="s">
        <v>88</v>
      </c>
      <c r="D172" s="160"/>
      <c r="E172" s="49" t="s">
        <v>88</v>
      </c>
      <c r="F172" s="49">
        <v>3</v>
      </c>
      <c r="G172" s="49">
        <v>22</v>
      </c>
      <c r="H172" s="49">
        <v>19</v>
      </c>
      <c r="I172" s="79">
        <v>18</v>
      </c>
      <c r="J172" s="49">
        <v>2</v>
      </c>
      <c r="K172" s="49">
        <v>1</v>
      </c>
      <c r="L172" s="175" t="s">
        <v>88</v>
      </c>
      <c r="M172" s="49">
        <v>0</v>
      </c>
      <c r="N172" s="49">
        <v>0</v>
      </c>
      <c r="O172" s="49">
        <v>0</v>
      </c>
      <c r="P172" s="49">
        <v>0</v>
      </c>
      <c r="Q172" s="160"/>
      <c r="R172" s="82">
        <v>0</v>
      </c>
      <c r="S172" s="76">
        <v>0</v>
      </c>
      <c r="T172" s="76">
        <v>0</v>
      </c>
      <c r="U172" s="79">
        <v>0</v>
      </c>
      <c r="V172" s="76">
        <v>0</v>
      </c>
      <c r="W172" s="76">
        <v>0</v>
      </c>
      <c r="X172" s="79">
        <v>1</v>
      </c>
      <c r="Y172" s="79">
        <v>2</v>
      </c>
      <c r="Z172" s="79">
        <v>2</v>
      </c>
      <c r="AA172" s="76">
        <v>0</v>
      </c>
      <c r="AB172" s="79">
        <v>4</v>
      </c>
      <c r="AC172" s="79">
        <v>2</v>
      </c>
      <c r="AD172" s="79">
        <v>3</v>
      </c>
      <c r="AE172" s="79">
        <v>0</v>
      </c>
      <c r="AF172" s="79">
        <v>1</v>
      </c>
      <c r="AG172" s="79">
        <v>3</v>
      </c>
      <c r="AH172" s="79">
        <v>0</v>
      </c>
      <c r="AI172" s="79">
        <v>0</v>
      </c>
      <c r="AJ172" s="79">
        <v>0</v>
      </c>
      <c r="AK172" s="79">
        <v>4</v>
      </c>
      <c r="AL172" s="53">
        <v>0</v>
      </c>
      <c r="AM172" s="109"/>
      <c r="AN172" s="53">
        <v>0</v>
      </c>
      <c r="AO172" s="105" t="s">
        <v>95</v>
      </c>
      <c r="AP172" s="109"/>
      <c r="AQ172" s="53">
        <v>0</v>
      </c>
      <c r="AR172" s="109"/>
      <c r="AS172" s="19">
        <f t="shared" si="77"/>
        <v>0</v>
      </c>
      <c r="AT172" s="53">
        <v>0</v>
      </c>
      <c r="AU172" s="54">
        <v>1</v>
      </c>
      <c r="AV172" s="54">
        <v>0</v>
      </c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</row>
    <row r="173" spans="1:71" x14ac:dyDescent="0.2">
      <c r="A173" s="105" t="s">
        <v>140</v>
      </c>
      <c r="B173" s="159"/>
      <c r="C173" s="49" t="s">
        <v>88</v>
      </c>
      <c r="D173" s="160"/>
      <c r="E173" s="49">
        <v>1</v>
      </c>
      <c r="F173" s="49">
        <v>2</v>
      </c>
      <c r="G173" s="49">
        <v>10</v>
      </c>
      <c r="H173" s="49">
        <v>12</v>
      </c>
      <c r="I173" s="79">
        <v>85</v>
      </c>
      <c r="J173" s="49">
        <v>152</v>
      </c>
      <c r="K173" s="49">
        <v>132</v>
      </c>
      <c r="L173" s="176">
        <v>220</v>
      </c>
      <c r="M173" s="49">
        <v>177</v>
      </c>
      <c r="N173" s="49">
        <v>222</v>
      </c>
      <c r="O173" s="49">
        <v>233</v>
      </c>
      <c r="P173" s="49">
        <v>297</v>
      </c>
      <c r="Q173" s="160"/>
      <c r="R173" s="82">
        <v>293</v>
      </c>
      <c r="S173" s="76">
        <v>292</v>
      </c>
      <c r="T173" s="76">
        <v>314</v>
      </c>
      <c r="U173" s="79">
        <v>302</v>
      </c>
      <c r="V173" s="76">
        <v>352</v>
      </c>
      <c r="W173" s="76">
        <v>269</v>
      </c>
      <c r="X173" s="79">
        <v>298</v>
      </c>
      <c r="Y173" s="79">
        <v>349</v>
      </c>
      <c r="Z173" s="79">
        <v>328</v>
      </c>
      <c r="AA173" s="76">
        <v>350</v>
      </c>
      <c r="AB173" s="79">
        <v>320</v>
      </c>
      <c r="AC173" s="79">
        <v>285</v>
      </c>
      <c r="AD173" s="79">
        <v>297</v>
      </c>
      <c r="AE173" s="79">
        <v>253</v>
      </c>
      <c r="AF173" s="79">
        <v>260</v>
      </c>
      <c r="AG173" s="79">
        <v>292</v>
      </c>
      <c r="AH173" s="79">
        <v>319</v>
      </c>
      <c r="AI173" s="79">
        <v>233</v>
      </c>
      <c r="AJ173" s="79">
        <v>278</v>
      </c>
      <c r="AK173" s="79">
        <v>284</v>
      </c>
      <c r="AL173" s="53">
        <v>293</v>
      </c>
      <c r="AM173" s="109"/>
      <c r="AN173" s="53">
        <v>118</v>
      </c>
      <c r="AO173" s="105" t="s">
        <v>140</v>
      </c>
      <c r="AP173" s="109"/>
      <c r="AQ173" s="53">
        <v>209</v>
      </c>
      <c r="AR173" s="109"/>
      <c r="AS173" s="19">
        <f t="shared" si="77"/>
        <v>327</v>
      </c>
      <c r="AT173" s="53">
        <v>308</v>
      </c>
      <c r="AU173" s="54">
        <v>324</v>
      </c>
      <c r="AV173" s="54">
        <v>334</v>
      </c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</row>
    <row r="174" spans="1:71" x14ac:dyDescent="0.2">
      <c r="A174" s="105" t="s">
        <v>100</v>
      </c>
      <c r="B174" s="159"/>
      <c r="C174" s="49" t="s">
        <v>88</v>
      </c>
      <c r="D174" s="160"/>
      <c r="E174" s="49" t="s">
        <v>88</v>
      </c>
      <c r="F174" s="49" t="s">
        <v>88</v>
      </c>
      <c r="G174" s="49" t="s">
        <v>88</v>
      </c>
      <c r="H174" s="49" t="s">
        <v>88</v>
      </c>
      <c r="I174" s="49" t="s">
        <v>88</v>
      </c>
      <c r="J174" s="49">
        <v>1</v>
      </c>
      <c r="K174" s="49">
        <v>4</v>
      </c>
      <c r="L174" s="49">
        <v>2</v>
      </c>
      <c r="M174" s="49">
        <v>3</v>
      </c>
      <c r="N174" s="49">
        <v>2</v>
      </c>
      <c r="O174" s="49">
        <v>3</v>
      </c>
      <c r="P174" s="49">
        <v>4</v>
      </c>
      <c r="Q174" s="160"/>
      <c r="R174" s="82">
        <v>4</v>
      </c>
      <c r="S174" s="76">
        <v>3</v>
      </c>
      <c r="T174" s="76">
        <v>2</v>
      </c>
      <c r="U174" s="79">
        <v>5</v>
      </c>
      <c r="V174" s="76">
        <v>2</v>
      </c>
      <c r="W174" s="76">
        <v>3</v>
      </c>
      <c r="X174" s="79">
        <v>3</v>
      </c>
      <c r="Y174" s="79">
        <v>5</v>
      </c>
      <c r="Z174" s="79">
        <v>1</v>
      </c>
      <c r="AA174" s="76">
        <v>1</v>
      </c>
      <c r="AB174" s="79">
        <v>0</v>
      </c>
      <c r="AC174" s="79">
        <v>4</v>
      </c>
      <c r="AD174" s="79">
        <v>0</v>
      </c>
      <c r="AE174" s="79">
        <v>1</v>
      </c>
      <c r="AF174" s="79">
        <v>1</v>
      </c>
      <c r="AG174" s="79">
        <v>0</v>
      </c>
      <c r="AH174" s="79">
        <v>1</v>
      </c>
      <c r="AI174" s="79">
        <v>0</v>
      </c>
      <c r="AJ174" s="79">
        <v>1</v>
      </c>
      <c r="AK174" s="79">
        <v>1</v>
      </c>
      <c r="AL174" s="53">
        <v>1</v>
      </c>
      <c r="AM174" s="109"/>
      <c r="AN174" s="53">
        <v>0</v>
      </c>
      <c r="AO174" s="105" t="s">
        <v>100</v>
      </c>
      <c r="AP174" s="109"/>
      <c r="AQ174" s="53">
        <v>0</v>
      </c>
      <c r="AR174" s="109"/>
      <c r="AS174" s="19">
        <f t="shared" si="77"/>
        <v>0</v>
      </c>
      <c r="AT174" s="53">
        <v>1</v>
      </c>
      <c r="AU174" s="54">
        <v>0</v>
      </c>
      <c r="AV174" s="54">
        <v>2</v>
      </c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</row>
    <row r="175" spans="1:71" x14ac:dyDescent="0.2">
      <c r="A175" s="105" t="s">
        <v>101</v>
      </c>
      <c r="B175" s="159"/>
      <c r="C175" s="49" t="s">
        <v>88</v>
      </c>
      <c r="D175" s="160"/>
      <c r="E175" s="49">
        <v>1</v>
      </c>
      <c r="F175" s="49" t="s">
        <v>88</v>
      </c>
      <c r="G175" s="49" t="s">
        <v>88</v>
      </c>
      <c r="H175" s="49" t="s">
        <v>88</v>
      </c>
      <c r="I175" s="49" t="s">
        <v>88</v>
      </c>
      <c r="J175" s="49" t="s">
        <v>88</v>
      </c>
      <c r="K175" s="49" t="s">
        <v>88</v>
      </c>
      <c r="L175" s="49">
        <v>4</v>
      </c>
      <c r="M175" s="49">
        <v>2</v>
      </c>
      <c r="N175" s="49">
        <v>0</v>
      </c>
      <c r="O175" s="49">
        <v>0</v>
      </c>
      <c r="P175" s="49">
        <v>0</v>
      </c>
      <c r="Q175" s="160"/>
      <c r="R175" s="82">
        <v>3</v>
      </c>
      <c r="S175" s="76">
        <v>0</v>
      </c>
      <c r="T175" s="76">
        <v>0</v>
      </c>
      <c r="U175" s="79">
        <v>0</v>
      </c>
      <c r="V175" s="76">
        <v>1</v>
      </c>
      <c r="W175" s="76">
        <v>2</v>
      </c>
      <c r="X175" s="79">
        <v>1</v>
      </c>
      <c r="Y175" s="79">
        <v>4</v>
      </c>
      <c r="Z175" s="79">
        <v>0</v>
      </c>
      <c r="AA175" s="76">
        <v>0</v>
      </c>
      <c r="AB175" s="79">
        <v>0</v>
      </c>
      <c r="AC175" s="79">
        <v>1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53">
        <v>0</v>
      </c>
      <c r="AM175" s="109"/>
      <c r="AN175" s="53">
        <v>0</v>
      </c>
      <c r="AO175" s="105" t="s">
        <v>101</v>
      </c>
      <c r="AP175" s="109"/>
      <c r="AQ175" s="53">
        <v>0</v>
      </c>
      <c r="AR175" s="109"/>
      <c r="AS175" s="19">
        <f t="shared" si="77"/>
        <v>0</v>
      </c>
      <c r="AT175" s="53">
        <v>0</v>
      </c>
      <c r="AU175" s="54">
        <v>0</v>
      </c>
      <c r="AV175" s="54">
        <v>0</v>
      </c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</row>
    <row r="176" spans="1:71" x14ac:dyDescent="0.2">
      <c r="A176" s="105" t="s">
        <v>141</v>
      </c>
      <c r="B176" s="159"/>
      <c r="C176" s="49">
        <v>41</v>
      </c>
      <c r="D176" s="160"/>
      <c r="E176" s="49">
        <v>106</v>
      </c>
      <c r="F176" s="49">
        <v>109</v>
      </c>
      <c r="G176" s="49">
        <v>195</v>
      </c>
      <c r="H176" s="49">
        <v>219</v>
      </c>
      <c r="I176" s="79">
        <v>217</v>
      </c>
      <c r="J176" s="49">
        <v>268</v>
      </c>
      <c r="K176" s="49">
        <v>245</v>
      </c>
      <c r="L176" s="49">
        <v>323</v>
      </c>
      <c r="M176" s="49">
        <v>332</v>
      </c>
      <c r="N176" s="49">
        <v>326</v>
      </c>
      <c r="O176" s="49">
        <v>287</v>
      </c>
      <c r="P176" s="49">
        <v>319</v>
      </c>
      <c r="Q176" s="160"/>
      <c r="R176" s="82">
        <v>315</v>
      </c>
      <c r="S176" s="76">
        <v>205</v>
      </c>
      <c r="T176" s="76">
        <v>353</v>
      </c>
      <c r="U176" s="79">
        <v>354</v>
      </c>
      <c r="V176" s="76">
        <v>459</v>
      </c>
      <c r="W176" s="76">
        <v>443</v>
      </c>
      <c r="X176" s="79">
        <v>404</v>
      </c>
      <c r="Y176" s="79">
        <v>300</v>
      </c>
      <c r="Z176" s="79">
        <v>284</v>
      </c>
      <c r="AA176" s="76">
        <v>363</v>
      </c>
      <c r="AB176" s="79">
        <v>305</v>
      </c>
      <c r="AC176" s="79">
        <v>360</v>
      </c>
      <c r="AD176" s="79">
        <v>266</v>
      </c>
      <c r="AE176" s="79">
        <v>217</v>
      </c>
      <c r="AF176" s="79">
        <v>252</v>
      </c>
      <c r="AG176" s="79">
        <v>271</v>
      </c>
      <c r="AH176" s="79">
        <v>297</v>
      </c>
      <c r="AI176" s="79">
        <v>321</v>
      </c>
      <c r="AJ176" s="79">
        <v>311</v>
      </c>
      <c r="AK176" s="79">
        <v>305</v>
      </c>
      <c r="AL176" s="53">
        <v>237</v>
      </c>
      <c r="AM176" s="109"/>
      <c r="AN176" s="53">
        <v>72</v>
      </c>
      <c r="AO176" s="105" t="s">
        <v>141</v>
      </c>
      <c r="AP176" s="109"/>
      <c r="AQ176" s="53">
        <v>136</v>
      </c>
      <c r="AR176" s="109"/>
      <c r="AS176" s="19">
        <f t="shared" si="77"/>
        <v>208</v>
      </c>
      <c r="AT176" s="53">
        <v>151</v>
      </c>
      <c r="AU176" s="54">
        <v>233</v>
      </c>
      <c r="AV176" s="54">
        <v>240</v>
      </c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</row>
    <row r="177" spans="1:71" x14ac:dyDescent="0.2">
      <c r="A177" s="105" t="s">
        <v>107</v>
      </c>
      <c r="B177" s="159"/>
      <c r="C177" s="49">
        <v>48</v>
      </c>
      <c r="D177" s="160"/>
      <c r="E177" s="49">
        <v>87</v>
      </c>
      <c r="F177" s="49">
        <v>121</v>
      </c>
      <c r="G177" s="49">
        <v>201</v>
      </c>
      <c r="H177" s="49">
        <v>193</v>
      </c>
      <c r="I177" s="79">
        <v>44</v>
      </c>
      <c r="J177" s="49">
        <v>59</v>
      </c>
      <c r="K177" s="49">
        <v>30</v>
      </c>
      <c r="L177" s="49">
        <v>67</v>
      </c>
      <c r="M177" s="49">
        <v>80</v>
      </c>
      <c r="N177" s="49">
        <v>76</v>
      </c>
      <c r="O177" s="49">
        <v>71</v>
      </c>
      <c r="P177" s="49">
        <v>85</v>
      </c>
      <c r="Q177" s="160"/>
      <c r="R177" s="82">
        <v>115</v>
      </c>
      <c r="S177" s="76">
        <v>118</v>
      </c>
      <c r="T177" s="76">
        <v>223</v>
      </c>
      <c r="U177" s="79">
        <v>177</v>
      </c>
      <c r="V177" s="76">
        <v>192</v>
      </c>
      <c r="W177" s="76">
        <v>149</v>
      </c>
      <c r="X177" s="79">
        <v>104</v>
      </c>
      <c r="Y177" s="79">
        <v>90</v>
      </c>
      <c r="Z177" s="79">
        <v>145</v>
      </c>
      <c r="AA177" s="76">
        <v>169</v>
      </c>
      <c r="AB177" s="79">
        <v>115</v>
      </c>
      <c r="AC177" s="79">
        <v>144</v>
      </c>
      <c r="AD177" s="79">
        <v>127</v>
      </c>
      <c r="AE177" s="79">
        <v>188</v>
      </c>
      <c r="AF177" s="79">
        <v>241</v>
      </c>
      <c r="AG177" s="79">
        <v>358</v>
      </c>
      <c r="AH177" s="79">
        <v>279</v>
      </c>
      <c r="AI177" s="79">
        <v>200</v>
      </c>
      <c r="AJ177" s="79">
        <v>138</v>
      </c>
      <c r="AK177" s="79">
        <v>204</v>
      </c>
      <c r="AL177" s="53">
        <v>282</v>
      </c>
      <c r="AM177" s="109"/>
      <c r="AN177" s="53">
        <v>98</v>
      </c>
      <c r="AO177" s="105" t="s">
        <v>107</v>
      </c>
      <c r="AP177" s="109"/>
      <c r="AQ177" s="53">
        <v>134</v>
      </c>
      <c r="AR177" s="109"/>
      <c r="AS177" s="19">
        <f t="shared" si="77"/>
        <v>232</v>
      </c>
      <c r="AT177" s="53">
        <v>163</v>
      </c>
      <c r="AU177" s="54">
        <v>221</v>
      </c>
      <c r="AV177" s="54">
        <v>204</v>
      </c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</row>
    <row r="178" spans="1:71" x14ac:dyDescent="0.2">
      <c r="A178" s="105" t="s">
        <v>142</v>
      </c>
      <c r="B178" s="124"/>
      <c r="C178" s="49" t="s">
        <v>88</v>
      </c>
      <c r="D178" s="109"/>
      <c r="E178" s="49" t="s">
        <v>88</v>
      </c>
      <c r="F178" s="49">
        <v>1</v>
      </c>
      <c r="G178" s="49">
        <v>3</v>
      </c>
      <c r="H178" s="49">
        <v>2</v>
      </c>
      <c r="I178" s="49">
        <v>5</v>
      </c>
      <c r="J178" s="49">
        <v>1</v>
      </c>
      <c r="K178" s="49">
        <v>2</v>
      </c>
      <c r="L178" s="175">
        <v>1</v>
      </c>
      <c r="M178" s="49">
        <v>0</v>
      </c>
      <c r="N178" s="49">
        <v>0</v>
      </c>
      <c r="O178" s="49">
        <v>2</v>
      </c>
      <c r="P178" s="49">
        <v>1</v>
      </c>
      <c r="Q178" s="109"/>
      <c r="R178" s="82">
        <v>3</v>
      </c>
      <c r="S178" s="76">
        <v>5</v>
      </c>
      <c r="T178" s="76">
        <v>14</v>
      </c>
      <c r="U178" s="79">
        <v>10</v>
      </c>
      <c r="V178" s="76">
        <v>29</v>
      </c>
      <c r="W178" s="76">
        <v>17</v>
      </c>
      <c r="X178" s="79">
        <v>13</v>
      </c>
      <c r="Y178" s="79">
        <v>9</v>
      </c>
      <c r="Z178" s="79">
        <v>2</v>
      </c>
      <c r="AA178" s="76">
        <v>11</v>
      </c>
      <c r="AB178" s="79">
        <v>8</v>
      </c>
      <c r="AC178" s="79">
        <v>7</v>
      </c>
      <c r="AD178" s="79">
        <v>12</v>
      </c>
      <c r="AE178" s="79">
        <v>0</v>
      </c>
      <c r="AF178" s="79">
        <v>3</v>
      </c>
      <c r="AG178" s="79">
        <v>3</v>
      </c>
      <c r="AH178" s="79">
        <v>4</v>
      </c>
      <c r="AI178" s="79">
        <v>4</v>
      </c>
      <c r="AJ178" s="79">
        <v>0</v>
      </c>
      <c r="AK178" s="79">
        <v>11</v>
      </c>
      <c r="AL178" s="53">
        <v>1</v>
      </c>
      <c r="AM178" s="109"/>
      <c r="AN178" s="53">
        <v>1</v>
      </c>
      <c r="AO178" s="105" t="s">
        <v>142</v>
      </c>
      <c r="AP178" s="109"/>
      <c r="AQ178" s="53">
        <v>3</v>
      </c>
      <c r="AR178" s="109"/>
      <c r="AS178" s="19">
        <f t="shared" si="77"/>
        <v>4</v>
      </c>
      <c r="AT178" s="53">
        <v>6</v>
      </c>
      <c r="AU178" s="54">
        <v>0</v>
      </c>
      <c r="AV178" s="54">
        <v>0</v>
      </c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</row>
    <row r="179" spans="1:71" x14ac:dyDescent="0.25">
      <c r="A179" s="153" t="s">
        <v>19</v>
      </c>
      <c r="B179" s="154"/>
      <c r="C179" s="56">
        <f>SUM(C167:C178)</f>
        <v>525</v>
      </c>
      <c r="D179" s="155"/>
      <c r="E179" s="56">
        <f>SUM(E167:E178)</f>
        <v>707</v>
      </c>
      <c r="F179" s="56">
        <f t="shared" ref="F179:K179" si="78">SUM(F167:F178)</f>
        <v>801</v>
      </c>
      <c r="G179" s="56">
        <f t="shared" si="78"/>
        <v>1264</v>
      </c>
      <c r="H179" s="56">
        <f t="shared" si="78"/>
        <v>1287</v>
      </c>
      <c r="I179" s="56">
        <f t="shared" si="78"/>
        <v>1189</v>
      </c>
      <c r="J179" s="56">
        <f t="shared" si="78"/>
        <v>1250</v>
      </c>
      <c r="K179" s="56">
        <f t="shared" si="78"/>
        <v>1260</v>
      </c>
      <c r="L179" s="56">
        <f>SUM(L167:L178)</f>
        <v>1539</v>
      </c>
      <c r="M179" s="56">
        <f>SUM(M167:M178)</f>
        <v>1554</v>
      </c>
      <c r="N179" s="56">
        <f>SUM(N167:N178)</f>
        <v>1728</v>
      </c>
      <c r="O179" s="56">
        <f>SUM(O167:O178)</f>
        <v>1729</v>
      </c>
      <c r="P179" s="56">
        <f>SUM(P167:P178)</f>
        <v>1838</v>
      </c>
      <c r="Q179" s="155"/>
      <c r="R179" s="56">
        <f t="shared" ref="R179:BS179" si="79">SUM(R167:R178)</f>
        <v>2000</v>
      </c>
      <c r="S179" s="56">
        <f t="shared" si="79"/>
        <v>1886</v>
      </c>
      <c r="T179" s="56">
        <f t="shared" si="79"/>
        <v>2276</v>
      </c>
      <c r="U179" s="56">
        <f t="shared" si="79"/>
        <v>2210</v>
      </c>
      <c r="V179" s="56">
        <f t="shared" si="79"/>
        <v>2264</v>
      </c>
      <c r="W179" s="56">
        <f t="shared" si="79"/>
        <v>2065</v>
      </c>
      <c r="X179" s="56">
        <f t="shared" si="79"/>
        <v>2142</v>
      </c>
      <c r="Y179" s="56">
        <f t="shared" si="79"/>
        <v>2073</v>
      </c>
      <c r="Z179" s="56">
        <f t="shared" si="79"/>
        <v>2171</v>
      </c>
      <c r="AA179" s="56">
        <f t="shared" si="79"/>
        <v>2317</v>
      </c>
      <c r="AB179" s="56">
        <f t="shared" si="79"/>
        <v>2208</v>
      </c>
      <c r="AC179" s="56">
        <f t="shared" si="79"/>
        <v>2330</v>
      </c>
      <c r="AD179" s="56">
        <f t="shared" si="79"/>
        <v>2513</v>
      </c>
      <c r="AE179" s="56">
        <f t="shared" si="79"/>
        <v>2656</v>
      </c>
      <c r="AF179" s="56">
        <f t="shared" si="79"/>
        <v>2552</v>
      </c>
      <c r="AG179" s="56">
        <f t="shared" si="79"/>
        <v>2682</v>
      </c>
      <c r="AH179" s="56">
        <f t="shared" si="79"/>
        <v>2637</v>
      </c>
      <c r="AI179" s="56">
        <f t="shared" si="79"/>
        <v>2192</v>
      </c>
      <c r="AJ179" s="56">
        <f t="shared" si="79"/>
        <v>2306</v>
      </c>
      <c r="AK179" s="56">
        <f t="shared" si="79"/>
        <v>2394</v>
      </c>
      <c r="AL179" s="56">
        <f t="shared" si="79"/>
        <v>2518</v>
      </c>
      <c r="AM179" s="100"/>
      <c r="AN179" s="56">
        <f t="shared" si="79"/>
        <v>813</v>
      </c>
      <c r="AO179" s="153" t="s">
        <v>19</v>
      </c>
      <c r="AP179" s="100"/>
      <c r="AQ179" s="56">
        <f t="shared" si="79"/>
        <v>1619</v>
      </c>
      <c r="AR179" s="100"/>
      <c r="AS179" s="56">
        <f t="shared" si="79"/>
        <v>2432</v>
      </c>
      <c r="AT179" s="56">
        <f t="shared" si="79"/>
        <v>2366</v>
      </c>
      <c r="AU179" s="56">
        <f t="shared" si="79"/>
        <v>2462</v>
      </c>
      <c r="AV179" s="56">
        <f t="shared" si="79"/>
        <v>2359</v>
      </c>
      <c r="AW179" s="56">
        <f t="shared" si="79"/>
        <v>0</v>
      </c>
      <c r="AX179" s="56">
        <f t="shared" si="79"/>
        <v>0</v>
      </c>
      <c r="AY179" s="56">
        <f t="shared" si="79"/>
        <v>0</v>
      </c>
      <c r="AZ179" s="56">
        <f t="shared" si="79"/>
        <v>0</v>
      </c>
      <c r="BA179" s="56">
        <f t="shared" si="79"/>
        <v>0</v>
      </c>
      <c r="BB179" s="56">
        <f t="shared" si="79"/>
        <v>0</v>
      </c>
      <c r="BC179" s="56">
        <f t="shared" si="79"/>
        <v>0</v>
      </c>
      <c r="BD179" s="56">
        <f t="shared" si="79"/>
        <v>0</v>
      </c>
      <c r="BE179" s="56">
        <f t="shared" si="79"/>
        <v>0</v>
      </c>
      <c r="BF179" s="56">
        <f t="shared" si="79"/>
        <v>0</v>
      </c>
      <c r="BG179" s="56">
        <f t="shared" si="79"/>
        <v>0</v>
      </c>
      <c r="BH179" s="56">
        <f t="shared" si="79"/>
        <v>0</v>
      </c>
      <c r="BI179" s="56">
        <f t="shared" si="79"/>
        <v>0</v>
      </c>
      <c r="BJ179" s="56">
        <f t="shared" si="79"/>
        <v>0</v>
      </c>
      <c r="BK179" s="56">
        <f t="shared" si="79"/>
        <v>0</v>
      </c>
      <c r="BL179" s="56">
        <f t="shared" si="79"/>
        <v>0</v>
      </c>
      <c r="BM179" s="56">
        <f t="shared" si="79"/>
        <v>0</v>
      </c>
      <c r="BN179" s="56">
        <f t="shared" si="79"/>
        <v>0</v>
      </c>
      <c r="BO179" s="56">
        <f t="shared" si="79"/>
        <v>0</v>
      </c>
      <c r="BP179" s="56">
        <f t="shared" si="79"/>
        <v>0</v>
      </c>
      <c r="BQ179" s="56">
        <f t="shared" si="79"/>
        <v>0</v>
      </c>
      <c r="BR179" s="56">
        <f t="shared" si="79"/>
        <v>0</v>
      </c>
      <c r="BS179" s="56">
        <f t="shared" si="79"/>
        <v>0</v>
      </c>
    </row>
    <row r="180" spans="1:71" x14ac:dyDescent="0.25">
      <c r="A180" s="57"/>
      <c r="B180" s="69"/>
      <c r="C180" s="69"/>
      <c r="D180" s="69"/>
      <c r="E180" s="69"/>
      <c r="F180" s="69"/>
      <c r="G180" s="69"/>
      <c r="H180" s="70"/>
      <c r="I180" s="70"/>
      <c r="J180" s="69"/>
      <c r="K180" s="69"/>
      <c r="L180" s="69"/>
      <c r="M180" s="69"/>
      <c r="N180" s="69"/>
      <c r="O180" s="70"/>
      <c r="P180" s="69"/>
      <c r="Q180" s="69"/>
      <c r="R180" s="70"/>
      <c r="S180" s="70"/>
      <c r="T180" s="70"/>
      <c r="U180" s="69"/>
      <c r="V180" s="70"/>
      <c r="W180" s="70"/>
      <c r="X180" s="69"/>
      <c r="Y180" s="69"/>
      <c r="Z180" s="70"/>
      <c r="AA180" s="70"/>
      <c r="AB180" s="69"/>
      <c r="AC180" s="69"/>
      <c r="AD180" s="69"/>
      <c r="AE180" s="69"/>
      <c r="AF180" s="69"/>
      <c r="AG180" s="69"/>
      <c r="AH180" s="69"/>
      <c r="AI180" s="69"/>
      <c r="AJ180" s="70"/>
      <c r="AK180" s="69"/>
      <c r="AL180" s="69"/>
      <c r="AM180" s="69"/>
      <c r="AN180" s="69"/>
      <c r="AO180" s="57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</row>
    <row r="181" spans="1:71" s="45" customFormat="1" x14ac:dyDescent="0.25">
      <c r="A181" s="157" t="s">
        <v>143</v>
      </c>
      <c r="B181" s="158"/>
      <c r="C181" s="44">
        <f>$C$10</f>
        <v>44531</v>
      </c>
      <c r="D181" s="158"/>
      <c r="E181" s="44" t="e">
        <f ca="1">$E$10</f>
        <v>#NAME?</v>
      </c>
      <c r="F181" s="44" t="e">
        <f ca="1">$F$10</f>
        <v>#NAME?</v>
      </c>
      <c r="G181" s="44" t="e">
        <f ca="1">$G$10</f>
        <v>#NAME?</v>
      </c>
      <c r="H181" s="44" t="e">
        <f ca="1">$H$10</f>
        <v>#NAME?</v>
      </c>
      <c r="I181" s="44" t="e">
        <f ca="1">$I$10</f>
        <v>#NAME?</v>
      </c>
      <c r="J181" s="44" t="e">
        <f ca="1">$J$10</f>
        <v>#NAME?</v>
      </c>
      <c r="K181" s="44" t="e">
        <f ca="1">$K$10</f>
        <v>#NAME?</v>
      </c>
      <c r="L181" s="44" t="e">
        <f ca="1">$L$10</f>
        <v>#NAME?</v>
      </c>
      <c r="M181" s="44" t="e">
        <f ca="1">$M$10</f>
        <v>#NAME?</v>
      </c>
      <c r="N181" s="44" t="e">
        <f ca="1">$N$10</f>
        <v>#NAME?</v>
      </c>
      <c r="O181" s="44" t="e">
        <f ca="1">$O$10</f>
        <v>#NAME?</v>
      </c>
      <c r="P181" s="44" t="e">
        <f ca="1">$P$10</f>
        <v>#NAME?</v>
      </c>
      <c r="Q181" s="158"/>
      <c r="R181" s="44" t="e">
        <f t="shared" ref="R181:AK181" ca="1" si="80">R10</f>
        <v>#NAME?</v>
      </c>
      <c r="S181" s="44" t="e">
        <f t="shared" ca="1" si="80"/>
        <v>#NAME?</v>
      </c>
      <c r="T181" s="44" t="e">
        <f t="shared" ca="1" si="80"/>
        <v>#NAME?</v>
      </c>
      <c r="U181" s="44" t="e">
        <f t="shared" ca="1" si="80"/>
        <v>#NAME?</v>
      </c>
      <c r="V181" s="44" t="e">
        <f t="shared" ca="1" si="80"/>
        <v>#NAME?</v>
      </c>
      <c r="W181" s="44" t="e">
        <f t="shared" ca="1" si="80"/>
        <v>#NAME?</v>
      </c>
      <c r="X181" s="44" t="e">
        <f t="shared" ca="1" si="80"/>
        <v>#NAME?</v>
      </c>
      <c r="Y181" s="44" t="e">
        <f t="shared" ca="1" si="80"/>
        <v>#NAME?</v>
      </c>
      <c r="Z181" s="44" t="e">
        <f t="shared" ca="1" si="80"/>
        <v>#NAME?</v>
      </c>
      <c r="AA181" s="44" t="e">
        <f t="shared" ca="1" si="80"/>
        <v>#NAME?</v>
      </c>
      <c r="AB181" s="44" t="e">
        <f t="shared" ca="1" si="80"/>
        <v>#NAME?</v>
      </c>
      <c r="AC181" s="44" t="e">
        <f t="shared" ca="1" si="80"/>
        <v>#NAME?</v>
      </c>
      <c r="AD181" s="44" t="e">
        <f t="shared" ca="1" si="80"/>
        <v>#NAME?</v>
      </c>
      <c r="AE181" s="44" t="e">
        <f t="shared" ca="1" si="80"/>
        <v>#NAME?</v>
      </c>
      <c r="AF181" s="44" t="e">
        <f t="shared" ca="1" si="80"/>
        <v>#NAME?</v>
      </c>
      <c r="AG181" s="44" t="e">
        <f t="shared" ca="1" si="80"/>
        <v>#NAME?</v>
      </c>
      <c r="AH181" s="44" t="e">
        <f t="shared" ca="1" si="80"/>
        <v>#NAME?</v>
      </c>
      <c r="AI181" s="44" t="e">
        <f t="shared" ca="1" si="80"/>
        <v>#NAME?</v>
      </c>
      <c r="AJ181" s="44" t="e">
        <f t="shared" ca="1" si="80"/>
        <v>#NAME?</v>
      </c>
      <c r="AK181" s="44" t="e">
        <f t="shared" ca="1" si="80"/>
        <v>#NAME?</v>
      </c>
      <c r="AL181" s="44" t="e">
        <f ca="1">AL$10</f>
        <v>#NAME?</v>
      </c>
      <c r="AM181" s="131"/>
      <c r="AN181" s="44" t="str">
        <f t="shared" ref="AN181:AS181" si="81">AN$10</f>
        <v>1-10-out-24</v>
      </c>
      <c r="AO181" s="157" t="s">
        <v>144</v>
      </c>
      <c r="AP181" s="131"/>
      <c r="AQ181" s="44" t="str">
        <f t="shared" si="81"/>
        <v>11-31-out-24</v>
      </c>
      <c r="AR181" s="131"/>
      <c r="AS181" s="44" t="e">
        <f t="shared" ca="1" si="81"/>
        <v>#NAME?</v>
      </c>
      <c r="AT181" s="44" t="e">
        <f t="shared" ref="AT181:BS181" ca="1" si="82">AT10</f>
        <v>#NAME?</v>
      </c>
      <c r="AU181" s="44" t="e">
        <f t="shared" ca="1" si="82"/>
        <v>#NAME?</v>
      </c>
      <c r="AV181" s="44" t="e">
        <f t="shared" ca="1" si="82"/>
        <v>#NAME?</v>
      </c>
      <c r="AW181" s="44" t="e">
        <f t="shared" ca="1" si="82"/>
        <v>#NAME?</v>
      </c>
      <c r="AX181" s="44" t="e">
        <f t="shared" ca="1" si="82"/>
        <v>#NAME?</v>
      </c>
      <c r="AY181" s="44" t="e">
        <f t="shared" ca="1" si="82"/>
        <v>#NAME?</v>
      </c>
      <c r="AZ181" s="44" t="e">
        <f t="shared" ca="1" si="82"/>
        <v>#NAME?</v>
      </c>
      <c r="BA181" s="44" t="e">
        <f t="shared" ca="1" si="82"/>
        <v>#NAME?</v>
      </c>
      <c r="BB181" s="44" t="e">
        <f t="shared" ca="1" si="82"/>
        <v>#NAME?</v>
      </c>
      <c r="BC181" s="44" t="e">
        <f t="shared" ca="1" si="82"/>
        <v>#NAME?</v>
      </c>
      <c r="BD181" s="44" t="e">
        <f t="shared" ca="1" si="82"/>
        <v>#NAME?</v>
      </c>
      <c r="BE181" s="44" t="e">
        <f t="shared" ca="1" si="82"/>
        <v>#NAME?</v>
      </c>
      <c r="BF181" s="44" t="e">
        <f t="shared" ca="1" si="82"/>
        <v>#NAME?</v>
      </c>
      <c r="BG181" s="44" t="e">
        <f t="shared" ca="1" si="82"/>
        <v>#NAME?</v>
      </c>
      <c r="BH181" s="44" t="e">
        <f t="shared" ca="1" si="82"/>
        <v>#NAME?</v>
      </c>
      <c r="BI181" s="44" t="e">
        <f t="shared" ca="1" si="82"/>
        <v>#NAME?</v>
      </c>
      <c r="BJ181" s="44" t="e">
        <f t="shared" ca="1" si="82"/>
        <v>#NAME?</v>
      </c>
      <c r="BK181" s="44" t="e">
        <f t="shared" ca="1" si="82"/>
        <v>#NAME?</v>
      </c>
      <c r="BL181" s="44" t="e">
        <f t="shared" ca="1" si="82"/>
        <v>#NAME?</v>
      </c>
      <c r="BM181" s="44" t="e">
        <f t="shared" ca="1" si="82"/>
        <v>#NAME?</v>
      </c>
      <c r="BN181" s="44" t="e">
        <f t="shared" ca="1" si="82"/>
        <v>#NAME?</v>
      </c>
      <c r="BO181" s="44" t="e">
        <f t="shared" ca="1" si="82"/>
        <v>#NAME?</v>
      </c>
      <c r="BP181" s="44" t="e">
        <f t="shared" ca="1" si="82"/>
        <v>#NAME?</v>
      </c>
      <c r="BQ181" s="44" t="e">
        <f t="shared" ca="1" si="82"/>
        <v>#NAME?</v>
      </c>
      <c r="BR181" s="44" t="e">
        <f t="shared" ca="1" si="82"/>
        <v>#NAME?</v>
      </c>
      <c r="BS181" s="44" t="e">
        <f t="shared" ca="1" si="82"/>
        <v>#NAME?</v>
      </c>
    </row>
    <row r="182" spans="1:71" x14ac:dyDescent="0.2">
      <c r="A182" s="105" t="s">
        <v>137</v>
      </c>
      <c r="B182" s="159"/>
      <c r="C182" s="49" t="s">
        <v>88</v>
      </c>
      <c r="D182" s="160"/>
      <c r="E182" s="49" t="s">
        <v>88</v>
      </c>
      <c r="F182" s="49" t="s">
        <v>88</v>
      </c>
      <c r="G182" s="49">
        <v>6</v>
      </c>
      <c r="H182" s="49">
        <v>6</v>
      </c>
      <c r="I182" s="76">
        <v>11</v>
      </c>
      <c r="J182" s="49">
        <v>11</v>
      </c>
      <c r="K182" s="49" t="s">
        <v>88</v>
      </c>
      <c r="L182" s="49">
        <v>4</v>
      </c>
      <c r="M182" s="49">
        <v>11</v>
      </c>
      <c r="N182" s="49">
        <v>11</v>
      </c>
      <c r="O182" s="49">
        <v>5</v>
      </c>
      <c r="P182" s="49">
        <v>1</v>
      </c>
      <c r="Q182" s="160"/>
      <c r="R182" s="82">
        <v>2</v>
      </c>
      <c r="S182" s="76">
        <v>22</v>
      </c>
      <c r="T182" s="76">
        <v>23</v>
      </c>
      <c r="U182" s="49">
        <v>13</v>
      </c>
      <c r="V182" s="76">
        <v>32</v>
      </c>
      <c r="W182" s="76">
        <v>6</v>
      </c>
      <c r="X182" s="76">
        <v>9</v>
      </c>
      <c r="Y182" s="76">
        <v>12</v>
      </c>
      <c r="Z182" s="76">
        <v>12</v>
      </c>
      <c r="AA182" s="76">
        <v>11</v>
      </c>
      <c r="AB182" s="49">
        <v>8</v>
      </c>
      <c r="AC182" s="76">
        <v>45</v>
      </c>
      <c r="AD182" s="78">
        <v>3</v>
      </c>
      <c r="AE182" s="76">
        <v>6</v>
      </c>
      <c r="AF182" s="76">
        <v>6</v>
      </c>
      <c r="AG182" s="76">
        <v>3</v>
      </c>
      <c r="AH182" s="76">
        <v>4</v>
      </c>
      <c r="AI182" s="76">
        <v>8</v>
      </c>
      <c r="AJ182" s="76">
        <v>6</v>
      </c>
      <c r="AK182" s="76">
        <v>14</v>
      </c>
      <c r="AL182" s="48">
        <v>12</v>
      </c>
      <c r="AM182" s="109"/>
      <c r="AN182" s="48">
        <v>3</v>
      </c>
      <c r="AO182" s="105" t="s">
        <v>137</v>
      </c>
      <c r="AP182" s="109"/>
      <c r="AQ182" s="48">
        <v>9</v>
      </c>
      <c r="AR182" s="109"/>
      <c r="AS182" s="19">
        <f t="shared" ref="AS182:AS197" si="83">IF(AQ182="","",(SUM(AQ182,AN182)))</f>
        <v>12</v>
      </c>
      <c r="AT182" s="48">
        <v>12</v>
      </c>
      <c r="AU182" s="50">
        <v>11</v>
      </c>
      <c r="AV182" s="50">
        <v>5</v>
      </c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</row>
    <row r="183" spans="1:71" x14ac:dyDescent="0.2">
      <c r="A183" s="105" t="s">
        <v>91</v>
      </c>
      <c r="B183" s="159"/>
      <c r="C183" s="49" t="s">
        <v>88</v>
      </c>
      <c r="D183" s="160"/>
      <c r="E183" s="49">
        <v>14</v>
      </c>
      <c r="F183" s="49">
        <v>34</v>
      </c>
      <c r="G183" s="49">
        <v>24</v>
      </c>
      <c r="H183" s="49">
        <v>26</v>
      </c>
      <c r="I183" s="84">
        <v>35</v>
      </c>
      <c r="J183" s="49">
        <v>17</v>
      </c>
      <c r="K183" s="49">
        <v>20</v>
      </c>
      <c r="L183" s="49">
        <v>16</v>
      </c>
      <c r="M183" s="49">
        <v>20</v>
      </c>
      <c r="N183" s="49">
        <v>25</v>
      </c>
      <c r="O183" s="49">
        <v>10</v>
      </c>
      <c r="P183" s="49">
        <v>20</v>
      </c>
      <c r="Q183" s="160"/>
      <c r="R183" s="82">
        <v>52</v>
      </c>
      <c r="S183" s="76">
        <v>43</v>
      </c>
      <c r="T183" s="76">
        <v>52</v>
      </c>
      <c r="U183" s="49">
        <v>42</v>
      </c>
      <c r="V183" s="76">
        <v>46</v>
      </c>
      <c r="W183" s="76">
        <v>40</v>
      </c>
      <c r="X183" s="79">
        <v>43</v>
      </c>
      <c r="Y183" s="79">
        <v>39</v>
      </c>
      <c r="Z183" s="79">
        <v>42</v>
      </c>
      <c r="AA183" s="76">
        <v>43</v>
      </c>
      <c r="AB183" s="76">
        <v>46</v>
      </c>
      <c r="AC183" s="79">
        <v>19</v>
      </c>
      <c r="AD183" s="80">
        <v>41</v>
      </c>
      <c r="AE183" s="79">
        <v>31</v>
      </c>
      <c r="AF183" s="79">
        <v>42</v>
      </c>
      <c r="AG183" s="79">
        <v>39</v>
      </c>
      <c r="AH183" s="79">
        <v>41</v>
      </c>
      <c r="AI183" s="79">
        <v>42</v>
      </c>
      <c r="AJ183" s="79">
        <v>45</v>
      </c>
      <c r="AK183" s="79">
        <v>47</v>
      </c>
      <c r="AL183" s="53">
        <v>42</v>
      </c>
      <c r="AM183" s="109"/>
      <c r="AN183" s="53">
        <v>5</v>
      </c>
      <c r="AO183" s="105" t="s">
        <v>91</v>
      </c>
      <c r="AP183" s="109"/>
      <c r="AQ183" s="53">
        <v>40</v>
      </c>
      <c r="AR183" s="109"/>
      <c r="AS183" s="19">
        <f t="shared" si="83"/>
        <v>45</v>
      </c>
      <c r="AT183" s="53">
        <v>43</v>
      </c>
      <c r="AU183" s="54">
        <v>72</v>
      </c>
      <c r="AV183" s="54">
        <v>101</v>
      </c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</row>
    <row r="184" spans="1:71" x14ac:dyDescent="0.2">
      <c r="A184" s="105" t="s">
        <v>110</v>
      </c>
      <c r="B184" s="159"/>
      <c r="C184" s="49" t="s">
        <v>88</v>
      </c>
      <c r="D184" s="160"/>
      <c r="E184" s="49" t="s">
        <v>88</v>
      </c>
      <c r="F184" s="49" t="s">
        <v>88</v>
      </c>
      <c r="G184" s="49" t="s">
        <v>88</v>
      </c>
      <c r="H184" s="49" t="s">
        <v>88</v>
      </c>
      <c r="I184" s="49" t="s">
        <v>88</v>
      </c>
      <c r="J184" s="49" t="s">
        <v>88</v>
      </c>
      <c r="K184" s="49" t="s">
        <v>88</v>
      </c>
      <c r="L184" s="49">
        <v>14</v>
      </c>
      <c r="M184" s="49">
        <v>6</v>
      </c>
      <c r="N184" s="49">
        <v>3</v>
      </c>
      <c r="O184" s="49">
        <v>7</v>
      </c>
      <c r="P184" s="49">
        <v>11</v>
      </c>
      <c r="Q184" s="160"/>
      <c r="R184" s="82">
        <v>20</v>
      </c>
      <c r="S184" s="76">
        <v>15</v>
      </c>
      <c r="T184" s="76">
        <v>13</v>
      </c>
      <c r="U184" s="49">
        <v>34</v>
      </c>
      <c r="V184" s="76">
        <v>16</v>
      </c>
      <c r="W184" s="76">
        <v>41</v>
      </c>
      <c r="X184" s="79">
        <v>25</v>
      </c>
      <c r="Y184" s="79">
        <v>50</v>
      </c>
      <c r="Z184" s="79">
        <v>46</v>
      </c>
      <c r="AA184" s="76">
        <v>25</v>
      </c>
      <c r="AB184" s="79">
        <v>18</v>
      </c>
      <c r="AC184" s="79">
        <v>15</v>
      </c>
      <c r="AD184" s="80">
        <v>30</v>
      </c>
      <c r="AE184" s="79">
        <v>24</v>
      </c>
      <c r="AF184" s="79">
        <v>19</v>
      </c>
      <c r="AG184" s="79">
        <v>15</v>
      </c>
      <c r="AH184" s="79">
        <v>22</v>
      </c>
      <c r="AI184" s="79">
        <v>19</v>
      </c>
      <c r="AJ184" s="79">
        <v>14</v>
      </c>
      <c r="AK184" s="79">
        <v>17</v>
      </c>
      <c r="AL184" s="53">
        <v>14</v>
      </c>
      <c r="AM184" s="109"/>
      <c r="AN184" s="53">
        <v>3</v>
      </c>
      <c r="AO184" s="105" t="s">
        <v>110</v>
      </c>
      <c r="AP184" s="109"/>
      <c r="AQ184" s="53">
        <v>24</v>
      </c>
      <c r="AR184" s="109"/>
      <c r="AS184" s="19">
        <f t="shared" si="83"/>
        <v>27</v>
      </c>
      <c r="AT184" s="53">
        <v>16</v>
      </c>
      <c r="AU184" s="54">
        <v>4</v>
      </c>
      <c r="AV184" s="54">
        <v>8</v>
      </c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</row>
    <row r="185" spans="1:71" x14ac:dyDescent="0.2">
      <c r="A185" s="105" t="s">
        <v>92</v>
      </c>
      <c r="B185" s="159"/>
      <c r="C185" s="49" t="s">
        <v>88</v>
      </c>
      <c r="D185" s="160"/>
      <c r="E185" s="49" t="s">
        <v>88</v>
      </c>
      <c r="F185" s="49" t="s">
        <v>88</v>
      </c>
      <c r="G185" s="49" t="s">
        <v>88</v>
      </c>
      <c r="H185" s="49" t="s">
        <v>88</v>
      </c>
      <c r="I185" s="49" t="s">
        <v>88</v>
      </c>
      <c r="J185" s="49">
        <v>3</v>
      </c>
      <c r="K185" s="49">
        <v>10</v>
      </c>
      <c r="L185" s="175">
        <v>3</v>
      </c>
      <c r="M185" s="49">
        <v>3</v>
      </c>
      <c r="N185" s="49">
        <v>8</v>
      </c>
      <c r="O185" s="49">
        <v>6</v>
      </c>
      <c r="P185" s="49">
        <v>1</v>
      </c>
      <c r="Q185" s="160"/>
      <c r="R185" s="82">
        <v>8</v>
      </c>
      <c r="S185" s="76">
        <v>10</v>
      </c>
      <c r="T185" s="76">
        <v>25</v>
      </c>
      <c r="U185" s="49">
        <v>16</v>
      </c>
      <c r="V185" s="76">
        <v>27</v>
      </c>
      <c r="W185" s="76">
        <v>22</v>
      </c>
      <c r="X185" s="79">
        <v>27</v>
      </c>
      <c r="Y185" s="79">
        <v>37</v>
      </c>
      <c r="Z185" s="79">
        <v>35</v>
      </c>
      <c r="AA185" s="76">
        <v>29</v>
      </c>
      <c r="AB185" s="79">
        <v>36</v>
      </c>
      <c r="AC185" s="79">
        <v>0</v>
      </c>
      <c r="AD185" s="80">
        <v>27</v>
      </c>
      <c r="AE185" s="79">
        <v>28</v>
      </c>
      <c r="AF185" s="79">
        <v>33</v>
      </c>
      <c r="AG185" s="79">
        <v>26</v>
      </c>
      <c r="AH185" s="79">
        <v>33</v>
      </c>
      <c r="AI185" s="79">
        <v>34</v>
      </c>
      <c r="AJ185" s="79">
        <v>30</v>
      </c>
      <c r="AK185" s="79">
        <v>24</v>
      </c>
      <c r="AL185" s="53">
        <v>19</v>
      </c>
      <c r="AM185" s="109"/>
      <c r="AN185" s="53">
        <v>0</v>
      </c>
      <c r="AO185" s="105" t="s">
        <v>92</v>
      </c>
      <c r="AP185" s="109"/>
      <c r="AQ185" s="53">
        <v>20</v>
      </c>
      <c r="AR185" s="109"/>
      <c r="AS185" s="19">
        <f t="shared" si="83"/>
        <v>20</v>
      </c>
      <c r="AT185" s="53">
        <v>14</v>
      </c>
      <c r="AU185" s="54">
        <v>0</v>
      </c>
      <c r="AV185" s="54">
        <v>0</v>
      </c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</row>
    <row r="186" spans="1:71" x14ac:dyDescent="0.2">
      <c r="A186" s="105" t="s">
        <v>145</v>
      </c>
      <c r="B186" s="159"/>
      <c r="C186" s="49"/>
      <c r="D186" s="160"/>
      <c r="E186" s="49"/>
      <c r="F186" s="49"/>
      <c r="G186" s="49"/>
      <c r="H186" s="49"/>
      <c r="I186" s="79"/>
      <c r="J186" s="49"/>
      <c r="K186" s="49"/>
      <c r="L186" s="49"/>
      <c r="M186" s="49"/>
      <c r="N186" s="49"/>
      <c r="O186" s="49"/>
      <c r="P186" s="49"/>
      <c r="Q186" s="160"/>
      <c r="R186" s="82"/>
      <c r="S186" s="76"/>
      <c r="T186" s="76"/>
      <c r="U186" s="49"/>
      <c r="V186" s="76"/>
      <c r="W186" s="76"/>
      <c r="X186" s="79"/>
      <c r="Y186" s="79"/>
      <c r="Z186" s="79"/>
      <c r="AA186" s="76">
        <v>18</v>
      </c>
      <c r="AB186" s="79">
        <v>25</v>
      </c>
      <c r="AC186" s="79">
        <v>11</v>
      </c>
      <c r="AD186" s="80">
        <v>17</v>
      </c>
      <c r="AE186" s="79">
        <v>20</v>
      </c>
      <c r="AF186" s="79">
        <v>29</v>
      </c>
      <c r="AG186" s="79">
        <v>32</v>
      </c>
      <c r="AH186" s="79">
        <v>23</v>
      </c>
      <c r="AI186" s="79">
        <v>20</v>
      </c>
      <c r="AJ186" s="79">
        <v>36</v>
      </c>
      <c r="AK186" s="79">
        <v>14</v>
      </c>
      <c r="AL186" s="53">
        <v>21</v>
      </c>
      <c r="AM186" s="109"/>
      <c r="AN186" s="53">
        <v>0</v>
      </c>
      <c r="AO186" s="105" t="s">
        <v>145</v>
      </c>
      <c r="AP186" s="109"/>
      <c r="AQ186" s="53">
        <v>20</v>
      </c>
      <c r="AR186" s="109"/>
      <c r="AS186" s="19">
        <f t="shared" si="83"/>
        <v>20</v>
      </c>
      <c r="AT186" s="53">
        <v>29</v>
      </c>
      <c r="AU186" s="54">
        <v>43</v>
      </c>
      <c r="AV186" s="54">
        <v>59</v>
      </c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</row>
    <row r="187" spans="1:71" x14ac:dyDescent="0.2">
      <c r="A187" s="105" t="s">
        <v>95</v>
      </c>
      <c r="B187" s="159"/>
      <c r="C187" s="49" t="s">
        <v>88</v>
      </c>
      <c r="D187" s="160"/>
      <c r="E187" s="49" t="s">
        <v>88</v>
      </c>
      <c r="F187" s="49" t="s">
        <v>88</v>
      </c>
      <c r="G187" s="49" t="s">
        <v>88</v>
      </c>
      <c r="H187" s="49" t="s">
        <v>88</v>
      </c>
      <c r="I187" s="49" t="s">
        <v>88</v>
      </c>
      <c r="J187" s="49" t="s">
        <v>88</v>
      </c>
      <c r="K187" s="49" t="s">
        <v>88</v>
      </c>
      <c r="L187" s="175" t="s">
        <v>88</v>
      </c>
      <c r="M187" s="49">
        <v>0</v>
      </c>
      <c r="N187" s="49">
        <v>0</v>
      </c>
      <c r="O187" s="49">
        <v>0</v>
      </c>
      <c r="P187" s="49">
        <v>0</v>
      </c>
      <c r="Q187" s="160"/>
      <c r="R187" s="82">
        <v>0</v>
      </c>
      <c r="S187" s="76">
        <v>0</v>
      </c>
      <c r="T187" s="76">
        <v>0</v>
      </c>
      <c r="U187" s="49">
        <v>0</v>
      </c>
      <c r="V187" s="76">
        <v>0</v>
      </c>
      <c r="W187" s="76">
        <v>0</v>
      </c>
      <c r="X187" s="79">
        <v>0</v>
      </c>
      <c r="Y187" s="79">
        <v>0</v>
      </c>
      <c r="Z187" s="79">
        <v>0</v>
      </c>
      <c r="AA187" s="76">
        <v>0</v>
      </c>
      <c r="AB187" s="49">
        <v>0</v>
      </c>
      <c r="AC187" s="79">
        <v>2</v>
      </c>
      <c r="AD187" s="80">
        <v>0</v>
      </c>
      <c r="AE187" s="79">
        <v>0</v>
      </c>
      <c r="AF187" s="79">
        <v>0</v>
      </c>
      <c r="AG187" s="79">
        <v>0</v>
      </c>
      <c r="AH187" s="79">
        <v>0</v>
      </c>
      <c r="AI187" s="79">
        <v>0</v>
      </c>
      <c r="AJ187" s="79">
        <v>0</v>
      </c>
      <c r="AK187" s="79">
        <v>0</v>
      </c>
      <c r="AL187" s="53">
        <v>0</v>
      </c>
      <c r="AM187" s="109"/>
      <c r="AN187" s="53">
        <v>0</v>
      </c>
      <c r="AO187" s="105" t="s">
        <v>95</v>
      </c>
      <c r="AP187" s="109"/>
      <c r="AQ187" s="53">
        <v>0</v>
      </c>
      <c r="AR187" s="109"/>
      <c r="AS187" s="19">
        <f t="shared" si="83"/>
        <v>0</v>
      </c>
      <c r="AT187" s="53">
        <v>0</v>
      </c>
      <c r="AU187" s="54">
        <v>0</v>
      </c>
      <c r="AV187" s="54">
        <v>0</v>
      </c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</row>
    <row r="188" spans="1:71" x14ac:dyDescent="0.2">
      <c r="A188" s="105" t="s">
        <v>96</v>
      </c>
      <c r="B188" s="159"/>
      <c r="C188" s="49" t="s">
        <v>88</v>
      </c>
      <c r="D188" s="160"/>
      <c r="E188" s="49" t="s">
        <v>88</v>
      </c>
      <c r="F188" s="49">
        <v>3</v>
      </c>
      <c r="G188" s="49">
        <v>26</v>
      </c>
      <c r="H188" s="49">
        <v>20</v>
      </c>
      <c r="I188" s="174">
        <v>35</v>
      </c>
      <c r="J188" s="49">
        <v>6</v>
      </c>
      <c r="K188" s="49">
        <v>18</v>
      </c>
      <c r="L188" s="49">
        <v>11</v>
      </c>
      <c r="M188" s="49">
        <v>32</v>
      </c>
      <c r="N188" s="49">
        <v>16</v>
      </c>
      <c r="O188" s="49">
        <v>17</v>
      </c>
      <c r="P188" s="49">
        <v>24</v>
      </c>
      <c r="Q188" s="160"/>
      <c r="R188" s="82">
        <v>30</v>
      </c>
      <c r="S188" s="76">
        <v>22</v>
      </c>
      <c r="T188" s="76">
        <v>24</v>
      </c>
      <c r="U188" s="49">
        <v>18</v>
      </c>
      <c r="V188" s="76">
        <v>16</v>
      </c>
      <c r="W188" s="76">
        <v>20</v>
      </c>
      <c r="X188" s="79">
        <v>19</v>
      </c>
      <c r="Y188" s="79">
        <v>20</v>
      </c>
      <c r="Z188" s="79">
        <v>18</v>
      </c>
      <c r="AA188" s="76">
        <v>16</v>
      </c>
      <c r="AB188" s="49">
        <v>14</v>
      </c>
      <c r="AC188" s="79">
        <v>35</v>
      </c>
      <c r="AD188" s="80">
        <v>16</v>
      </c>
      <c r="AE188" s="79">
        <v>23</v>
      </c>
      <c r="AF188" s="79">
        <v>14</v>
      </c>
      <c r="AG188" s="79">
        <v>15</v>
      </c>
      <c r="AH188" s="79">
        <v>16</v>
      </c>
      <c r="AI188" s="79">
        <v>14</v>
      </c>
      <c r="AJ188" s="79">
        <v>19</v>
      </c>
      <c r="AK188" s="79">
        <v>14</v>
      </c>
      <c r="AL188" s="53">
        <v>16</v>
      </c>
      <c r="AM188" s="109"/>
      <c r="AN188" s="53">
        <v>2</v>
      </c>
      <c r="AO188" s="105" t="s">
        <v>96</v>
      </c>
      <c r="AP188" s="109"/>
      <c r="AQ188" s="53">
        <v>17</v>
      </c>
      <c r="AR188" s="109"/>
      <c r="AS188" s="19">
        <f t="shared" si="83"/>
        <v>19</v>
      </c>
      <c r="AT188" s="53">
        <v>19</v>
      </c>
      <c r="AU188" s="54">
        <v>36</v>
      </c>
      <c r="AV188" s="54">
        <v>9</v>
      </c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</row>
    <row r="189" spans="1:71" x14ac:dyDescent="0.2">
      <c r="A189" s="105" t="s">
        <v>113</v>
      </c>
      <c r="B189" s="159"/>
      <c r="C189" s="49" t="s">
        <v>88</v>
      </c>
      <c r="D189" s="160"/>
      <c r="E189" s="49" t="s">
        <v>88</v>
      </c>
      <c r="F189" s="49" t="s">
        <v>88</v>
      </c>
      <c r="G189" s="49" t="s">
        <v>88</v>
      </c>
      <c r="H189" s="49" t="s">
        <v>88</v>
      </c>
      <c r="I189" s="76" t="s">
        <v>88</v>
      </c>
      <c r="J189" s="49" t="s">
        <v>88</v>
      </c>
      <c r="K189" s="49" t="s">
        <v>88</v>
      </c>
      <c r="L189" s="175">
        <v>3</v>
      </c>
      <c r="M189" s="49">
        <v>1</v>
      </c>
      <c r="N189" s="49">
        <v>3</v>
      </c>
      <c r="O189" s="49">
        <v>2</v>
      </c>
      <c r="P189" s="49">
        <v>1</v>
      </c>
      <c r="Q189" s="160"/>
      <c r="R189" s="82">
        <v>6</v>
      </c>
      <c r="S189" s="76">
        <v>4</v>
      </c>
      <c r="T189" s="76">
        <v>4</v>
      </c>
      <c r="U189" s="49">
        <v>10</v>
      </c>
      <c r="V189" s="76">
        <v>7</v>
      </c>
      <c r="W189" s="76">
        <v>4</v>
      </c>
      <c r="X189" s="79">
        <v>2</v>
      </c>
      <c r="Y189" s="79">
        <v>5</v>
      </c>
      <c r="Z189" s="79">
        <v>9</v>
      </c>
      <c r="AA189" s="76">
        <v>16</v>
      </c>
      <c r="AB189" s="49">
        <v>8</v>
      </c>
      <c r="AC189" s="79">
        <v>2</v>
      </c>
      <c r="AD189" s="80">
        <v>12</v>
      </c>
      <c r="AE189" s="79">
        <v>13</v>
      </c>
      <c r="AF189" s="79">
        <v>8</v>
      </c>
      <c r="AG189" s="79">
        <v>14</v>
      </c>
      <c r="AH189" s="79">
        <v>9</v>
      </c>
      <c r="AI189" s="79">
        <v>8</v>
      </c>
      <c r="AJ189" s="79">
        <v>8</v>
      </c>
      <c r="AK189" s="79">
        <v>21</v>
      </c>
      <c r="AL189" s="53">
        <v>15</v>
      </c>
      <c r="AM189" s="109"/>
      <c r="AN189" s="53">
        <v>0</v>
      </c>
      <c r="AO189" s="105" t="s">
        <v>113</v>
      </c>
      <c r="AP189" s="109"/>
      <c r="AQ189" s="53">
        <v>8</v>
      </c>
      <c r="AR189" s="109"/>
      <c r="AS189" s="19">
        <f t="shared" si="83"/>
        <v>8</v>
      </c>
      <c r="AT189" s="53">
        <v>10</v>
      </c>
      <c r="AU189" s="54">
        <v>10</v>
      </c>
      <c r="AV189" s="54">
        <v>12</v>
      </c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</row>
    <row r="190" spans="1:71" x14ac:dyDescent="0.2">
      <c r="A190" s="105" t="s">
        <v>99</v>
      </c>
      <c r="B190" s="159"/>
      <c r="C190" s="49"/>
      <c r="D190" s="160"/>
      <c r="E190" s="49"/>
      <c r="F190" s="49"/>
      <c r="G190" s="49"/>
      <c r="H190" s="49"/>
      <c r="I190" s="79"/>
      <c r="J190" s="49"/>
      <c r="K190" s="49"/>
      <c r="L190" s="175"/>
      <c r="M190" s="49"/>
      <c r="N190" s="49"/>
      <c r="O190" s="49"/>
      <c r="P190" s="49">
        <v>2</v>
      </c>
      <c r="Q190" s="160"/>
      <c r="R190" s="82">
        <v>3</v>
      </c>
      <c r="S190" s="76">
        <v>6</v>
      </c>
      <c r="T190" s="76">
        <v>7</v>
      </c>
      <c r="U190" s="49">
        <v>3</v>
      </c>
      <c r="V190" s="76">
        <v>6</v>
      </c>
      <c r="W190" s="76">
        <v>5</v>
      </c>
      <c r="X190" s="79">
        <v>3</v>
      </c>
      <c r="Y190" s="79">
        <v>8</v>
      </c>
      <c r="Z190" s="79">
        <v>8</v>
      </c>
      <c r="AA190" s="76">
        <v>6</v>
      </c>
      <c r="AB190" s="49">
        <v>3</v>
      </c>
      <c r="AC190" s="79">
        <v>4</v>
      </c>
      <c r="AD190" s="80">
        <v>1</v>
      </c>
      <c r="AE190" s="79">
        <v>2</v>
      </c>
      <c r="AF190" s="79">
        <v>3</v>
      </c>
      <c r="AG190" s="79">
        <v>0</v>
      </c>
      <c r="AH190" s="79">
        <v>3</v>
      </c>
      <c r="AI190" s="79">
        <v>11</v>
      </c>
      <c r="AJ190" s="79">
        <v>4</v>
      </c>
      <c r="AK190" s="79">
        <v>9</v>
      </c>
      <c r="AL190" s="53">
        <v>8</v>
      </c>
      <c r="AM190" s="109"/>
      <c r="AN190" s="53">
        <v>0</v>
      </c>
      <c r="AO190" s="105" t="s">
        <v>99</v>
      </c>
      <c r="AP190" s="109"/>
      <c r="AQ190" s="53">
        <v>7</v>
      </c>
      <c r="AR190" s="109"/>
      <c r="AS190" s="19">
        <f t="shared" si="83"/>
        <v>7</v>
      </c>
      <c r="AT190" s="53">
        <v>6</v>
      </c>
      <c r="AU190" s="54">
        <v>7</v>
      </c>
      <c r="AV190" s="54">
        <v>9</v>
      </c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</row>
    <row r="191" spans="1:71" x14ac:dyDescent="0.2">
      <c r="A191" s="105" t="s">
        <v>100</v>
      </c>
      <c r="B191" s="159"/>
      <c r="C191" s="49" t="s">
        <v>88</v>
      </c>
      <c r="D191" s="160"/>
      <c r="E191" s="49" t="s">
        <v>88</v>
      </c>
      <c r="F191" s="49" t="s">
        <v>88</v>
      </c>
      <c r="G191" s="49" t="s">
        <v>88</v>
      </c>
      <c r="H191" s="49" t="s">
        <v>88</v>
      </c>
      <c r="I191" s="49" t="s">
        <v>88</v>
      </c>
      <c r="J191" s="49" t="s">
        <v>88</v>
      </c>
      <c r="K191" s="49" t="s">
        <v>88</v>
      </c>
      <c r="L191" s="175" t="s">
        <v>88</v>
      </c>
      <c r="M191" s="49">
        <v>0</v>
      </c>
      <c r="N191" s="49">
        <v>1</v>
      </c>
      <c r="O191" s="49">
        <v>0</v>
      </c>
      <c r="P191" s="49">
        <v>0</v>
      </c>
      <c r="Q191" s="160"/>
      <c r="R191" s="82">
        <v>0</v>
      </c>
      <c r="S191" s="76">
        <v>1</v>
      </c>
      <c r="T191" s="76">
        <v>1</v>
      </c>
      <c r="U191" s="49">
        <v>0</v>
      </c>
      <c r="V191" s="76">
        <v>1</v>
      </c>
      <c r="W191" s="76">
        <v>0</v>
      </c>
      <c r="X191" s="79">
        <v>0</v>
      </c>
      <c r="Y191" s="79">
        <v>4</v>
      </c>
      <c r="Z191" s="79">
        <v>4</v>
      </c>
      <c r="AA191" s="76">
        <v>0</v>
      </c>
      <c r="AB191" s="49">
        <v>0</v>
      </c>
      <c r="AC191" s="79">
        <v>0</v>
      </c>
      <c r="AD191" s="80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53">
        <v>0</v>
      </c>
      <c r="AM191" s="109"/>
      <c r="AN191" s="53">
        <v>0</v>
      </c>
      <c r="AO191" s="105" t="s">
        <v>100</v>
      </c>
      <c r="AP191" s="109"/>
      <c r="AQ191" s="53">
        <v>0</v>
      </c>
      <c r="AR191" s="109"/>
      <c r="AS191" s="19">
        <f t="shared" si="83"/>
        <v>0</v>
      </c>
      <c r="AT191" s="53">
        <v>0</v>
      </c>
      <c r="AU191" s="54">
        <v>0</v>
      </c>
      <c r="AV191" s="54">
        <v>0</v>
      </c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</row>
    <row r="192" spans="1:71" x14ac:dyDescent="0.2">
      <c r="A192" s="105" t="s">
        <v>146</v>
      </c>
      <c r="B192" s="159"/>
      <c r="C192" s="49" t="s">
        <v>88</v>
      </c>
      <c r="D192" s="160"/>
      <c r="E192" s="49" t="s">
        <v>88</v>
      </c>
      <c r="F192" s="49">
        <v>1</v>
      </c>
      <c r="G192" s="49">
        <v>28</v>
      </c>
      <c r="H192" s="49">
        <v>25</v>
      </c>
      <c r="I192" s="79">
        <v>83</v>
      </c>
      <c r="J192" s="49">
        <v>150</v>
      </c>
      <c r="K192" s="49">
        <v>169</v>
      </c>
      <c r="L192" s="49">
        <v>168</v>
      </c>
      <c r="M192" s="49">
        <v>161</v>
      </c>
      <c r="N192" s="49">
        <v>172</v>
      </c>
      <c r="O192" s="49">
        <v>111</v>
      </c>
      <c r="P192" s="49">
        <v>113</v>
      </c>
      <c r="Q192" s="160"/>
      <c r="R192" s="82">
        <v>92</v>
      </c>
      <c r="S192" s="76">
        <v>66</v>
      </c>
      <c r="T192" s="76">
        <v>85</v>
      </c>
      <c r="U192" s="49">
        <v>96</v>
      </c>
      <c r="V192" s="76">
        <v>67</v>
      </c>
      <c r="W192" s="76">
        <v>97</v>
      </c>
      <c r="X192" s="79">
        <v>83</v>
      </c>
      <c r="Y192" s="79">
        <v>82</v>
      </c>
      <c r="Z192" s="79">
        <v>68</v>
      </c>
      <c r="AA192" s="76">
        <v>54</v>
      </c>
      <c r="AB192" s="49">
        <v>28</v>
      </c>
      <c r="AC192" s="79">
        <v>31</v>
      </c>
      <c r="AD192" s="80">
        <v>27</v>
      </c>
      <c r="AE192" s="79">
        <v>31</v>
      </c>
      <c r="AF192" s="79">
        <v>17</v>
      </c>
      <c r="AG192" s="79">
        <v>20</v>
      </c>
      <c r="AH192" s="79">
        <v>28</v>
      </c>
      <c r="AI192" s="79">
        <v>29</v>
      </c>
      <c r="AJ192" s="79">
        <v>34</v>
      </c>
      <c r="AK192" s="79">
        <v>38</v>
      </c>
      <c r="AL192" s="53">
        <v>48</v>
      </c>
      <c r="AM192" s="109"/>
      <c r="AN192" s="53">
        <v>2</v>
      </c>
      <c r="AO192" s="105" t="s">
        <v>146</v>
      </c>
      <c r="AP192" s="109"/>
      <c r="AQ192" s="53">
        <v>40</v>
      </c>
      <c r="AR192" s="109"/>
      <c r="AS192" s="19">
        <f t="shared" si="83"/>
        <v>42</v>
      </c>
      <c r="AT192" s="53">
        <v>52</v>
      </c>
      <c r="AU192" s="54">
        <v>38</v>
      </c>
      <c r="AV192" s="54">
        <v>48</v>
      </c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</row>
    <row r="193" spans="1:71" x14ac:dyDescent="0.2">
      <c r="A193" s="105" t="s">
        <v>105</v>
      </c>
      <c r="B193" s="159"/>
      <c r="C193" s="49" t="s">
        <v>88</v>
      </c>
      <c r="D193" s="160"/>
      <c r="E193" s="49" t="s">
        <v>88</v>
      </c>
      <c r="F193" s="49" t="s">
        <v>88</v>
      </c>
      <c r="G193" s="49" t="s">
        <v>88</v>
      </c>
      <c r="H193" s="49" t="s">
        <v>88</v>
      </c>
      <c r="I193" s="177" t="s">
        <v>88</v>
      </c>
      <c r="J193" s="49" t="s">
        <v>88</v>
      </c>
      <c r="K193" s="49" t="s">
        <v>88</v>
      </c>
      <c r="L193" s="49" t="s">
        <v>88</v>
      </c>
      <c r="M193" s="49">
        <v>0</v>
      </c>
      <c r="N193" s="49">
        <v>0</v>
      </c>
      <c r="O193" s="49">
        <v>0</v>
      </c>
      <c r="P193" s="49">
        <v>0</v>
      </c>
      <c r="Q193" s="160"/>
      <c r="R193" s="82">
        <v>0</v>
      </c>
      <c r="S193" s="76">
        <v>0</v>
      </c>
      <c r="T193" s="76">
        <v>0</v>
      </c>
      <c r="U193" s="49">
        <v>0</v>
      </c>
      <c r="V193" s="76">
        <v>0</v>
      </c>
      <c r="W193" s="76">
        <v>0</v>
      </c>
      <c r="X193" s="79">
        <v>4</v>
      </c>
      <c r="Y193" s="79">
        <v>0</v>
      </c>
      <c r="Z193" s="79">
        <v>0</v>
      </c>
      <c r="AA193" s="76">
        <v>0</v>
      </c>
      <c r="AB193" s="49">
        <v>0</v>
      </c>
      <c r="AC193" s="79">
        <v>8</v>
      </c>
      <c r="AD193" s="80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53">
        <v>0</v>
      </c>
      <c r="AM193" s="109"/>
      <c r="AN193" s="53">
        <v>0</v>
      </c>
      <c r="AO193" s="105" t="s">
        <v>105</v>
      </c>
      <c r="AP193" s="109"/>
      <c r="AQ193" s="53">
        <v>0</v>
      </c>
      <c r="AR193" s="109"/>
      <c r="AS193" s="19">
        <f t="shared" si="83"/>
        <v>0</v>
      </c>
      <c r="AT193" s="53">
        <v>0</v>
      </c>
      <c r="AU193" s="54">
        <v>0</v>
      </c>
      <c r="AV193" s="54">
        <v>0</v>
      </c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</row>
    <row r="194" spans="1:71" x14ac:dyDescent="0.2">
      <c r="A194" s="105" t="s">
        <v>106</v>
      </c>
      <c r="B194" s="159"/>
      <c r="C194" s="49" t="s">
        <v>88</v>
      </c>
      <c r="D194" s="160"/>
      <c r="E194" s="49" t="s">
        <v>88</v>
      </c>
      <c r="F194" s="49" t="s">
        <v>88</v>
      </c>
      <c r="G194" s="49" t="s">
        <v>88</v>
      </c>
      <c r="H194" s="49" t="s">
        <v>88</v>
      </c>
      <c r="I194" s="79">
        <v>5</v>
      </c>
      <c r="J194" s="49" t="s">
        <v>88</v>
      </c>
      <c r="K194" s="49" t="s">
        <v>88</v>
      </c>
      <c r="L194" s="49" t="s">
        <v>88</v>
      </c>
      <c r="M194" s="49">
        <v>0</v>
      </c>
      <c r="N194" s="49">
        <v>0</v>
      </c>
      <c r="O194" s="49">
        <v>0</v>
      </c>
      <c r="P194" s="49">
        <v>0</v>
      </c>
      <c r="Q194" s="160"/>
      <c r="R194" s="82">
        <v>0</v>
      </c>
      <c r="S194" s="76">
        <v>4</v>
      </c>
      <c r="T194" s="76">
        <v>0</v>
      </c>
      <c r="U194" s="49">
        <v>0</v>
      </c>
      <c r="V194" s="76">
        <v>0</v>
      </c>
      <c r="W194" s="76">
        <v>0</v>
      </c>
      <c r="X194" s="79">
        <v>3</v>
      </c>
      <c r="Y194" s="79">
        <v>0</v>
      </c>
      <c r="Z194" s="79">
        <v>0</v>
      </c>
      <c r="AA194" s="76">
        <v>0</v>
      </c>
      <c r="AB194" s="49">
        <v>6</v>
      </c>
      <c r="AC194" s="79">
        <v>7</v>
      </c>
      <c r="AD194" s="80">
        <v>0</v>
      </c>
      <c r="AE194" s="79">
        <v>0</v>
      </c>
      <c r="AF194" s="79">
        <v>0</v>
      </c>
      <c r="AG194" s="79">
        <v>0</v>
      </c>
      <c r="AH194" s="79">
        <v>0</v>
      </c>
      <c r="AI194" s="79">
        <v>0</v>
      </c>
      <c r="AJ194" s="79">
        <v>0</v>
      </c>
      <c r="AK194" s="79">
        <v>0</v>
      </c>
      <c r="AL194" s="53">
        <v>0</v>
      </c>
      <c r="AM194" s="109"/>
      <c r="AN194" s="53">
        <v>0</v>
      </c>
      <c r="AO194" s="105" t="s">
        <v>106</v>
      </c>
      <c r="AP194" s="109"/>
      <c r="AQ194" s="53">
        <v>0</v>
      </c>
      <c r="AR194" s="109"/>
      <c r="AS194" s="19">
        <f t="shared" si="83"/>
        <v>0</v>
      </c>
      <c r="AT194" s="53">
        <v>0</v>
      </c>
      <c r="AU194" s="54">
        <v>0</v>
      </c>
      <c r="AV194" s="54">
        <v>0</v>
      </c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</row>
    <row r="195" spans="1:71" x14ac:dyDescent="0.2">
      <c r="A195" s="105" t="s">
        <v>147</v>
      </c>
      <c r="B195" s="159"/>
      <c r="C195" s="49" t="s">
        <v>88</v>
      </c>
      <c r="D195" s="160"/>
      <c r="E195" s="49" t="s">
        <v>88</v>
      </c>
      <c r="F195" s="49" t="s">
        <v>88</v>
      </c>
      <c r="G195" s="49" t="s">
        <v>88</v>
      </c>
      <c r="H195" s="49" t="s">
        <v>88</v>
      </c>
      <c r="I195" s="177">
        <v>16</v>
      </c>
      <c r="J195" s="49" t="s">
        <v>88</v>
      </c>
      <c r="K195" s="49" t="s">
        <v>88</v>
      </c>
      <c r="L195" s="49" t="s">
        <v>88</v>
      </c>
      <c r="M195" s="49">
        <v>0</v>
      </c>
      <c r="N195" s="49">
        <v>0</v>
      </c>
      <c r="O195" s="49">
        <v>0</v>
      </c>
      <c r="P195" s="49">
        <v>0</v>
      </c>
      <c r="Q195" s="160"/>
      <c r="R195" s="82">
        <v>0</v>
      </c>
      <c r="S195" s="76">
        <v>0</v>
      </c>
      <c r="T195" s="76">
        <v>0</v>
      </c>
      <c r="U195" s="49">
        <v>0</v>
      </c>
      <c r="V195" s="76">
        <v>0</v>
      </c>
      <c r="W195" s="76">
        <v>0</v>
      </c>
      <c r="X195" s="79">
        <v>1</v>
      </c>
      <c r="Y195" s="79">
        <v>1</v>
      </c>
      <c r="Z195" s="79">
        <v>5</v>
      </c>
      <c r="AA195" s="76">
        <v>3</v>
      </c>
      <c r="AB195" s="49">
        <v>0</v>
      </c>
      <c r="AC195" s="79">
        <v>5</v>
      </c>
      <c r="AD195" s="80">
        <v>5</v>
      </c>
      <c r="AE195" s="79">
        <v>8</v>
      </c>
      <c r="AF195" s="79">
        <v>6</v>
      </c>
      <c r="AG195" s="79">
        <v>9</v>
      </c>
      <c r="AH195" s="79">
        <v>5</v>
      </c>
      <c r="AI195" s="79">
        <v>6</v>
      </c>
      <c r="AJ195" s="79">
        <v>5</v>
      </c>
      <c r="AK195" s="79">
        <v>6</v>
      </c>
      <c r="AL195" s="53">
        <v>6</v>
      </c>
      <c r="AM195" s="109"/>
      <c r="AN195" s="53">
        <v>6</v>
      </c>
      <c r="AO195" s="105" t="s">
        <v>147</v>
      </c>
      <c r="AP195" s="109"/>
      <c r="AQ195" s="53">
        <v>0</v>
      </c>
      <c r="AR195" s="109"/>
      <c r="AS195" s="19">
        <f t="shared" si="83"/>
        <v>6</v>
      </c>
      <c r="AT195" s="53">
        <v>6</v>
      </c>
      <c r="AU195" s="54">
        <v>6</v>
      </c>
      <c r="AV195" s="54">
        <v>6</v>
      </c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</row>
    <row r="196" spans="1:71" x14ac:dyDescent="0.2">
      <c r="A196" s="105" t="s">
        <v>109</v>
      </c>
      <c r="B196" s="159"/>
      <c r="C196" s="49" t="s">
        <v>88</v>
      </c>
      <c r="D196" s="160"/>
      <c r="E196" s="49" t="s">
        <v>88</v>
      </c>
      <c r="F196" s="49">
        <v>3</v>
      </c>
      <c r="G196" s="49">
        <v>6</v>
      </c>
      <c r="H196" s="49">
        <v>6</v>
      </c>
      <c r="I196" s="79">
        <v>11</v>
      </c>
      <c r="J196" s="49">
        <v>9</v>
      </c>
      <c r="K196" s="49">
        <v>10</v>
      </c>
      <c r="L196" s="49">
        <v>15</v>
      </c>
      <c r="M196" s="49">
        <v>1</v>
      </c>
      <c r="N196" s="49">
        <v>0</v>
      </c>
      <c r="O196" s="49">
        <v>5</v>
      </c>
      <c r="P196" s="49">
        <v>8</v>
      </c>
      <c r="Q196" s="160"/>
      <c r="R196" s="82">
        <v>8</v>
      </c>
      <c r="S196" s="76">
        <v>9</v>
      </c>
      <c r="T196" s="76">
        <v>10</v>
      </c>
      <c r="U196" s="49">
        <v>9</v>
      </c>
      <c r="V196" s="76">
        <v>19</v>
      </c>
      <c r="W196" s="76">
        <v>10</v>
      </c>
      <c r="X196" s="79">
        <v>8</v>
      </c>
      <c r="Y196" s="79">
        <v>10</v>
      </c>
      <c r="Z196" s="79">
        <v>8</v>
      </c>
      <c r="AA196" s="76">
        <v>8</v>
      </c>
      <c r="AB196" s="49">
        <v>18</v>
      </c>
      <c r="AC196" s="79">
        <v>7</v>
      </c>
      <c r="AD196" s="80">
        <v>49</v>
      </c>
      <c r="AE196" s="79">
        <v>30</v>
      </c>
      <c r="AF196" s="79">
        <v>37</v>
      </c>
      <c r="AG196" s="79">
        <v>29</v>
      </c>
      <c r="AH196" s="79">
        <v>39</v>
      </c>
      <c r="AI196" s="79">
        <v>25</v>
      </c>
      <c r="AJ196" s="79">
        <v>18</v>
      </c>
      <c r="AK196" s="79">
        <v>18</v>
      </c>
      <c r="AL196" s="53">
        <v>15</v>
      </c>
      <c r="AM196" s="109"/>
      <c r="AN196" s="53">
        <v>2</v>
      </c>
      <c r="AO196" s="105" t="s">
        <v>109</v>
      </c>
      <c r="AP196" s="109"/>
      <c r="AQ196" s="53">
        <v>13</v>
      </c>
      <c r="AR196" s="109"/>
      <c r="AS196" s="19">
        <f t="shared" si="83"/>
        <v>15</v>
      </c>
      <c r="AT196" s="53">
        <v>15</v>
      </c>
      <c r="AU196" s="54">
        <v>8</v>
      </c>
      <c r="AV196" s="54">
        <v>8</v>
      </c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</row>
    <row r="197" spans="1:71" x14ac:dyDescent="0.2">
      <c r="A197" s="105" t="s">
        <v>117</v>
      </c>
      <c r="B197" s="159"/>
      <c r="C197" s="49" t="s">
        <v>88</v>
      </c>
      <c r="D197" s="160"/>
      <c r="E197" s="49" t="s">
        <v>88</v>
      </c>
      <c r="F197" s="49" t="s">
        <v>88</v>
      </c>
      <c r="G197" s="49" t="s">
        <v>88</v>
      </c>
      <c r="H197" s="49" t="s">
        <v>88</v>
      </c>
      <c r="I197" s="79" t="s">
        <v>88</v>
      </c>
      <c r="J197" s="49" t="s">
        <v>88</v>
      </c>
      <c r="K197" s="49" t="s">
        <v>88</v>
      </c>
      <c r="L197" s="49">
        <v>1</v>
      </c>
      <c r="M197" s="49">
        <v>1</v>
      </c>
      <c r="N197" s="49">
        <v>0</v>
      </c>
      <c r="O197" s="49">
        <v>2</v>
      </c>
      <c r="P197" s="49">
        <v>1</v>
      </c>
      <c r="Q197" s="160"/>
      <c r="R197" s="82">
        <v>2</v>
      </c>
      <c r="S197" s="76">
        <v>7</v>
      </c>
      <c r="T197" s="76">
        <v>6</v>
      </c>
      <c r="U197" s="49">
        <v>4</v>
      </c>
      <c r="V197" s="76">
        <v>8</v>
      </c>
      <c r="W197" s="76">
        <v>3</v>
      </c>
      <c r="X197" s="79">
        <v>2</v>
      </c>
      <c r="Y197" s="79">
        <v>5</v>
      </c>
      <c r="Z197" s="79">
        <v>5</v>
      </c>
      <c r="AA197" s="76">
        <v>8</v>
      </c>
      <c r="AB197" s="49">
        <v>12</v>
      </c>
      <c r="AC197" s="79">
        <v>28</v>
      </c>
      <c r="AD197" s="80">
        <v>8</v>
      </c>
      <c r="AE197" s="79">
        <v>9</v>
      </c>
      <c r="AF197" s="79">
        <v>10</v>
      </c>
      <c r="AG197" s="79">
        <v>5</v>
      </c>
      <c r="AH197" s="79">
        <v>8</v>
      </c>
      <c r="AI197" s="79">
        <v>8</v>
      </c>
      <c r="AJ197" s="79">
        <v>10</v>
      </c>
      <c r="AK197" s="79">
        <v>10</v>
      </c>
      <c r="AL197" s="53">
        <v>10</v>
      </c>
      <c r="AM197" s="109"/>
      <c r="AN197" s="53">
        <v>0</v>
      </c>
      <c r="AO197" s="105" t="s">
        <v>117</v>
      </c>
      <c r="AP197" s="109"/>
      <c r="AQ197" s="53">
        <v>9</v>
      </c>
      <c r="AR197" s="109"/>
      <c r="AS197" s="19">
        <f t="shared" si="83"/>
        <v>9</v>
      </c>
      <c r="AT197" s="53">
        <v>7</v>
      </c>
      <c r="AU197" s="54">
        <v>1</v>
      </c>
      <c r="AV197" s="54">
        <v>5</v>
      </c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</row>
    <row r="198" spans="1:71" ht="14.25" x14ac:dyDescent="0.2">
      <c r="A198" s="105"/>
      <c r="B198" s="117"/>
      <c r="C198" s="118"/>
      <c r="D198" s="70"/>
      <c r="E198" s="118"/>
      <c r="F198" s="118"/>
      <c r="G198" s="118"/>
      <c r="H198" s="118"/>
      <c r="I198" s="178"/>
      <c r="J198" s="118"/>
      <c r="K198" s="118"/>
      <c r="L198" s="118"/>
      <c r="M198" s="118"/>
      <c r="N198" s="118"/>
      <c r="O198" s="118"/>
      <c r="P198" s="118"/>
      <c r="Q198" s="160"/>
      <c r="R198" s="82"/>
      <c r="S198" s="76"/>
      <c r="T198" s="76"/>
      <c r="U198" s="49"/>
      <c r="V198" s="76"/>
      <c r="W198" s="76"/>
      <c r="X198" s="79"/>
      <c r="Y198" s="79"/>
      <c r="Z198" s="79"/>
      <c r="AA198" s="76"/>
      <c r="AB198" s="49"/>
      <c r="AC198" s="79"/>
      <c r="AD198" s="80"/>
      <c r="AE198" s="79"/>
      <c r="AF198" s="79"/>
      <c r="AG198" s="79"/>
      <c r="AH198" s="79"/>
      <c r="AI198" s="79"/>
      <c r="AJ198" s="79"/>
      <c r="AK198" s="79"/>
      <c r="AL198" s="53"/>
      <c r="AM198" s="109"/>
      <c r="AN198" s="53"/>
      <c r="AO198" s="179" t="s">
        <v>116</v>
      </c>
      <c r="AP198" s="109"/>
      <c r="AQ198" s="53"/>
      <c r="AR198" s="109"/>
      <c r="AS198" s="19"/>
      <c r="AT198" s="53"/>
      <c r="AU198" s="54">
        <v>3</v>
      </c>
      <c r="AV198" s="54">
        <v>2</v>
      </c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</row>
    <row r="199" spans="1:71" x14ac:dyDescent="0.25">
      <c r="A199" s="153" t="s">
        <v>19</v>
      </c>
      <c r="B199" s="180"/>
      <c r="C199" s="181">
        <f t="shared" ref="C199:P199" si="84">SUM(C182:C197)</f>
        <v>0</v>
      </c>
      <c r="D199" s="181">
        <f t="shared" si="84"/>
        <v>0</v>
      </c>
      <c r="E199" s="181">
        <f t="shared" si="84"/>
        <v>14</v>
      </c>
      <c r="F199" s="181">
        <f t="shared" si="84"/>
        <v>41</v>
      </c>
      <c r="G199" s="181">
        <f t="shared" si="84"/>
        <v>90</v>
      </c>
      <c r="H199" s="181">
        <f t="shared" si="84"/>
        <v>83</v>
      </c>
      <c r="I199" s="181">
        <f t="shared" si="84"/>
        <v>196</v>
      </c>
      <c r="J199" s="181">
        <f t="shared" si="84"/>
        <v>196</v>
      </c>
      <c r="K199" s="181">
        <f t="shared" si="84"/>
        <v>227</v>
      </c>
      <c r="L199" s="181">
        <f t="shared" si="84"/>
        <v>235</v>
      </c>
      <c r="M199" s="181">
        <f t="shared" si="84"/>
        <v>236</v>
      </c>
      <c r="N199" s="181">
        <f t="shared" si="84"/>
        <v>239</v>
      </c>
      <c r="O199" s="181">
        <f t="shared" si="84"/>
        <v>165</v>
      </c>
      <c r="P199" s="181">
        <f t="shared" si="84"/>
        <v>182</v>
      </c>
      <c r="Q199" s="100"/>
      <c r="R199" s="56">
        <f t="shared" ref="R199:AL199" si="85">SUM(R182:R197)</f>
        <v>223</v>
      </c>
      <c r="S199" s="56">
        <f t="shared" si="85"/>
        <v>209</v>
      </c>
      <c r="T199" s="56">
        <f t="shared" si="85"/>
        <v>250</v>
      </c>
      <c r="U199" s="56">
        <f t="shared" si="85"/>
        <v>245</v>
      </c>
      <c r="V199" s="56">
        <f t="shared" si="85"/>
        <v>245</v>
      </c>
      <c r="W199" s="56">
        <f t="shared" si="85"/>
        <v>248</v>
      </c>
      <c r="X199" s="56">
        <f t="shared" si="85"/>
        <v>229</v>
      </c>
      <c r="Y199" s="56">
        <f t="shared" si="85"/>
        <v>273</v>
      </c>
      <c r="Z199" s="56">
        <f t="shared" si="85"/>
        <v>260</v>
      </c>
      <c r="AA199" s="56">
        <f t="shared" si="85"/>
        <v>237</v>
      </c>
      <c r="AB199" s="56">
        <f t="shared" si="85"/>
        <v>222</v>
      </c>
      <c r="AC199" s="56">
        <f t="shared" si="85"/>
        <v>219</v>
      </c>
      <c r="AD199" s="56">
        <f t="shared" si="85"/>
        <v>236</v>
      </c>
      <c r="AE199" s="56">
        <f t="shared" si="85"/>
        <v>225</v>
      </c>
      <c r="AF199" s="56">
        <f t="shared" si="85"/>
        <v>224</v>
      </c>
      <c r="AG199" s="56">
        <f t="shared" si="85"/>
        <v>207</v>
      </c>
      <c r="AH199" s="56">
        <f t="shared" si="85"/>
        <v>231</v>
      </c>
      <c r="AI199" s="56">
        <f t="shared" si="85"/>
        <v>224</v>
      </c>
      <c r="AJ199" s="56">
        <f t="shared" si="85"/>
        <v>229</v>
      </c>
      <c r="AK199" s="56">
        <f t="shared" si="85"/>
        <v>232</v>
      </c>
      <c r="AL199" s="56">
        <f t="shared" si="85"/>
        <v>226</v>
      </c>
      <c r="AM199" s="100"/>
      <c r="AN199" s="56">
        <f>SUM(AN182:AN197)</f>
        <v>23</v>
      </c>
      <c r="AO199" s="153" t="s">
        <v>19</v>
      </c>
      <c r="AP199" s="100"/>
      <c r="AQ199" s="56">
        <f>SUM(AQ182:AQ197)</f>
        <v>207</v>
      </c>
      <c r="AR199" s="100"/>
      <c r="AS199" s="56">
        <f>SUM(AS182:AS197)</f>
        <v>230</v>
      </c>
      <c r="AT199" s="56">
        <f>SUM(AT182:AT197)</f>
        <v>229</v>
      </c>
      <c r="AU199" s="56">
        <f>SUM(AU182:AU198)</f>
        <v>239</v>
      </c>
      <c r="AV199" s="56">
        <f>SUM(AV182:AV198)</f>
        <v>272</v>
      </c>
      <c r="AW199" s="56">
        <f t="shared" ref="AW199:BR199" si="86">SUM(AW182:AW197)</f>
        <v>0</v>
      </c>
      <c r="AX199" s="56">
        <f t="shared" si="86"/>
        <v>0</v>
      </c>
      <c r="AY199" s="56">
        <f t="shared" si="86"/>
        <v>0</v>
      </c>
      <c r="AZ199" s="56">
        <f t="shared" si="86"/>
        <v>0</v>
      </c>
      <c r="BA199" s="56">
        <f t="shared" si="86"/>
        <v>0</v>
      </c>
      <c r="BB199" s="56">
        <f t="shared" si="86"/>
        <v>0</v>
      </c>
      <c r="BC199" s="56">
        <f t="shared" si="86"/>
        <v>0</v>
      </c>
      <c r="BD199" s="56">
        <f t="shared" si="86"/>
        <v>0</v>
      </c>
      <c r="BE199" s="56">
        <f t="shared" si="86"/>
        <v>0</v>
      </c>
      <c r="BF199" s="56">
        <f t="shared" si="86"/>
        <v>0</v>
      </c>
      <c r="BG199" s="56">
        <f t="shared" si="86"/>
        <v>0</v>
      </c>
      <c r="BH199" s="56">
        <f t="shared" si="86"/>
        <v>0</v>
      </c>
      <c r="BI199" s="56">
        <f t="shared" si="86"/>
        <v>0</v>
      </c>
      <c r="BJ199" s="56">
        <f t="shared" si="86"/>
        <v>0</v>
      </c>
      <c r="BK199" s="56">
        <f t="shared" si="86"/>
        <v>0</v>
      </c>
      <c r="BL199" s="56">
        <f t="shared" si="86"/>
        <v>0</v>
      </c>
      <c r="BM199" s="56">
        <f t="shared" si="86"/>
        <v>0</v>
      </c>
      <c r="BN199" s="56">
        <f t="shared" si="86"/>
        <v>0</v>
      </c>
      <c r="BO199" s="56">
        <f t="shared" si="86"/>
        <v>0</v>
      </c>
      <c r="BP199" s="56">
        <f t="shared" si="86"/>
        <v>0</v>
      </c>
      <c r="BQ199" s="56">
        <f t="shared" si="86"/>
        <v>0</v>
      </c>
      <c r="BR199" s="56">
        <f t="shared" si="86"/>
        <v>0</v>
      </c>
      <c r="BS199" s="56">
        <f>SUM(BS182:BS197)</f>
        <v>0</v>
      </c>
    </row>
    <row r="200" spans="1:71" x14ac:dyDescent="0.25">
      <c r="A200" s="57"/>
      <c r="B200" s="69"/>
      <c r="C200" s="69"/>
      <c r="D200" s="69"/>
      <c r="E200" s="69"/>
      <c r="F200" s="69"/>
      <c r="G200" s="69"/>
      <c r="H200" s="70"/>
      <c r="I200" s="70"/>
      <c r="J200" s="69"/>
      <c r="K200" s="69"/>
      <c r="L200" s="69"/>
      <c r="M200" s="69"/>
      <c r="N200" s="69"/>
      <c r="O200" s="70"/>
      <c r="P200" s="69"/>
      <c r="Q200" s="69"/>
      <c r="R200" s="70"/>
      <c r="S200" s="70"/>
      <c r="T200" s="70"/>
      <c r="U200" s="69"/>
      <c r="V200" s="70"/>
      <c r="W200" s="70"/>
      <c r="X200" s="69"/>
      <c r="Y200" s="69"/>
      <c r="Z200" s="70"/>
      <c r="AA200" s="70"/>
      <c r="AB200" s="69"/>
      <c r="AC200" s="69"/>
      <c r="AD200" s="69"/>
      <c r="AE200" s="69"/>
      <c r="AF200" s="69"/>
      <c r="AG200" s="69"/>
      <c r="AH200" s="69"/>
      <c r="AI200" s="69"/>
      <c r="AJ200" s="70"/>
      <c r="AK200" s="69"/>
      <c r="AL200" s="69"/>
      <c r="AM200" s="69"/>
      <c r="AN200" s="69"/>
      <c r="AO200" s="57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</row>
    <row r="201" spans="1:71" s="45" customFormat="1" x14ac:dyDescent="0.25">
      <c r="A201" s="157" t="s">
        <v>148</v>
      </c>
      <c r="B201" s="158"/>
      <c r="C201" s="44">
        <f>$C$10</f>
        <v>44531</v>
      </c>
      <c r="D201" s="158"/>
      <c r="E201" s="44" t="e">
        <f ca="1">$E$10</f>
        <v>#NAME?</v>
      </c>
      <c r="F201" s="44" t="e">
        <f ca="1">$F$10</f>
        <v>#NAME?</v>
      </c>
      <c r="G201" s="44" t="e">
        <f ca="1">$G$10</f>
        <v>#NAME?</v>
      </c>
      <c r="H201" s="44" t="e">
        <f ca="1">$H$10</f>
        <v>#NAME?</v>
      </c>
      <c r="I201" s="44" t="e">
        <f ca="1">$I$10</f>
        <v>#NAME?</v>
      </c>
      <c r="J201" s="44" t="e">
        <f ca="1">$J$10</f>
        <v>#NAME?</v>
      </c>
      <c r="K201" s="44" t="e">
        <f ca="1">$K$10</f>
        <v>#NAME?</v>
      </c>
      <c r="L201" s="44" t="e">
        <f ca="1">$L$10</f>
        <v>#NAME?</v>
      </c>
      <c r="M201" s="44" t="e">
        <f ca="1">$M$10</f>
        <v>#NAME?</v>
      </c>
      <c r="N201" s="44" t="e">
        <f ca="1">$N$10</f>
        <v>#NAME?</v>
      </c>
      <c r="O201" s="44" t="e">
        <f ca="1">$O$10</f>
        <v>#NAME?</v>
      </c>
      <c r="P201" s="44" t="e">
        <f ca="1">$P$10</f>
        <v>#NAME?</v>
      </c>
      <c r="Q201" s="158"/>
      <c r="R201" s="44" t="e">
        <f t="shared" ref="R201:AK201" ca="1" si="87">R10</f>
        <v>#NAME?</v>
      </c>
      <c r="S201" s="44" t="e">
        <f t="shared" ca="1" si="87"/>
        <v>#NAME?</v>
      </c>
      <c r="T201" s="44" t="e">
        <f t="shared" ca="1" si="87"/>
        <v>#NAME?</v>
      </c>
      <c r="U201" s="44" t="e">
        <f t="shared" ca="1" si="87"/>
        <v>#NAME?</v>
      </c>
      <c r="V201" s="44" t="e">
        <f t="shared" ca="1" si="87"/>
        <v>#NAME?</v>
      </c>
      <c r="W201" s="44" t="e">
        <f t="shared" ca="1" si="87"/>
        <v>#NAME?</v>
      </c>
      <c r="X201" s="44" t="e">
        <f t="shared" ca="1" si="87"/>
        <v>#NAME?</v>
      </c>
      <c r="Y201" s="44" t="e">
        <f t="shared" ca="1" si="87"/>
        <v>#NAME?</v>
      </c>
      <c r="Z201" s="44" t="e">
        <f t="shared" ca="1" si="87"/>
        <v>#NAME?</v>
      </c>
      <c r="AA201" s="44" t="e">
        <f t="shared" ca="1" si="87"/>
        <v>#NAME?</v>
      </c>
      <c r="AB201" s="44" t="e">
        <f t="shared" ca="1" si="87"/>
        <v>#NAME?</v>
      </c>
      <c r="AC201" s="44" t="e">
        <f t="shared" ca="1" si="87"/>
        <v>#NAME?</v>
      </c>
      <c r="AD201" s="44" t="e">
        <f t="shared" ca="1" si="87"/>
        <v>#NAME?</v>
      </c>
      <c r="AE201" s="44" t="e">
        <f t="shared" ca="1" si="87"/>
        <v>#NAME?</v>
      </c>
      <c r="AF201" s="44" t="e">
        <f t="shared" ca="1" si="87"/>
        <v>#NAME?</v>
      </c>
      <c r="AG201" s="44" t="e">
        <f t="shared" ca="1" si="87"/>
        <v>#NAME?</v>
      </c>
      <c r="AH201" s="44" t="e">
        <f t="shared" ca="1" si="87"/>
        <v>#NAME?</v>
      </c>
      <c r="AI201" s="44" t="e">
        <f t="shared" ca="1" si="87"/>
        <v>#NAME?</v>
      </c>
      <c r="AJ201" s="44" t="e">
        <f t="shared" ca="1" si="87"/>
        <v>#NAME?</v>
      </c>
      <c r="AK201" s="44" t="e">
        <f t="shared" ca="1" si="87"/>
        <v>#NAME?</v>
      </c>
      <c r="AL201" s="44" t="e">
        <f ca="1">AL$10</f>
        <v>#NAME?</v>
      </c>
      <c r="AM201" s="131"/>
      <c r="AN201" s="44" t="str">
        <f t="shared" ref="AN201:AS201" si="88">AN$10</f>
        <v>1-10-out-24</v>
      </c>
      <c r="AO201" s="157" t="s">
        <v>149</v>
      </c>
      <c r="AP201" s="131"/>
      <c r="AQ201" s="44" t="str">
        <f t="shared" si="88"/>
        <v>11-31-out-24</v>
      </c>
      <c r="AR201" s="131"/>
      <c r="AS201" s="44" t="e">
        <f t="shared" ca="1" si="88"/>
        <v>#NAME?</v>
      </c>
      <c r="AT201" s="44" t="e">
        <f t="shared" ref="AT201:BS201" ca="1" si="89">AT10</f>
        <v>#NAME?</v>
      </c>
      <c r="AU201" s="44" t="e">
        <f t="shared" ca="1" si="89"/>
        <v>#NAME?</v>
      </c>
      <c r="AV201" s="44" t="e">
        <f t="shared" ca="1" si="89"/>
        <v>#NAME?</v>
      </c>
      <c r="AW201" s="44" t="e">
        <f t="shared" ca="1" si="89"/>
        <v>#NAME?</v>
      </c>
      <c r="AX201" s="44" t="e">
        <f t="shared" ca="1" si="89"/>
        <v>#NAME?</v>
      </c>
      <c r="AY201" s="44" t="e">
        <f t="shared" ca="1" si="89"/>
        <v>#NAME?</v>
      </c>
      <c r="AZ201" s="44" t="e">
        <f t="shared" ca="1" si="89"/>
        <v>#NAME?</v>
      </c>
      <c r="BA201" s="44" t="e">
        <f t="shared" ca="1" si="89"/>
        <v>#NAME?</v>
      </c>
      <c r="BB201" s="44" t="e">
        <f t="shared" ca="1" si="89"/>
        <v>#NAME?</v>
      </c>
      <c r="BC201" s="44" t="e">
        <f t="shared" ca="1" si="89"/>
        <v>#NAME?</v>
      </c>
      <c r="BD201" s="44" t="e">
        <f t="shared" ca="1" si="89"/>
        <v>#NAME?</v>
      </c>
      <c r="BE201" s="44" t="e">
        <f t="shared" ca="1" si="89"/>
        <v>#NAME?</v>
      </c>
      <c r="BF201" s="44" t="e">
        <f t="shared" ca="1" si="89"/>
        <v>#NAME?</v>
      </c>
      <c r="BG201" s="44" t="e">
        <f t="shared" ca="1" si="89"/>
        <v>#NAME?</v>
      </c>
      <c r="BH201" s="44" t="e">
        <f t="shared" ca="1" si="89"/>
        <v>#NAME?</v>
      </c>
      <c r="BI201" s="44" t="e">
        <f t="shared" ca="1" si="89"/>
        <v>#NAME?</v>
      </c>
      <c r="BJ201" s="44" t="e">
        <f t="shared" ca="1" si="89"/>
        <v>#NAME?</v>
      </c>
      <c r="BK201" s="44" t="e">
        <f t="shared" ca="1" si="89"/>
        <v>#NAME?</v>
      </c>
      <c r="BL201" s="44" t="e">
        <f t="shared" ca="1" si="89"/>
        <v>#NAME?</v>
      </c>
      <c r="BM201" s="44" t="e">
        <f t="shared" ca="1" si="89"/>
        <v>#NAME?</v>
      </c>
      <c r="BN201" s="44" t="e">
        <f t="shared" ca="1" si="89"/>
        <v>#NAME?</v>
      </c>
      <c r="BO201" s="44" t="e">
        <f t="shared" ca="1" si="89"/>
        <v>#NAME?</v>
      </c>
      <c r="BP201" s="44" t="e">
        <f t="shared" ca="1" si="89"/>
        <v>#NAME?</v>
      </c>
      <c r="BQ201" s="44" t="e">
        <f t="shared" ca="1" si="89"/>
        <v>#NAME?</v>
      </c>
      <c r="BR201" s="44" t="e">
        <f t="shared" ca="1" si="89"/>
        <v>#NAME?</v>
      </c>
      <c r="BS201" s="44" t="e">
        <f t="shared" ca="1" si="89"/>
        <v>#NAME?</v>
      </c>
    </row>
    <row r="202" spans="1:71" x14ac:dyDescent="0.2">
      <c r="A202" s="105" t="s">
        <v>150</v>
      </c>
      <c r="B202" s="159"/>
      <c r="C202" s="49">
        <v>16</v>
      </c>
      <c r="D202" s="160"/>
      <c r="E202" s="49">
        <v>24</v>
      </c>
      <c r="F202" s="49">
        <v>23</v>
      </c>
      <c r="G202" s="49">
        <v>35</v>
      </c>
      <c r="H202" s="49">
        <v>20</v>
      </c>
      <c r="I202" s="84">
        <v>20</v>
      </c>
      <c r="J202" s="49">
        <v>21</v>
      </c>
      <c r="K202" s="49">
        <v>17</v>
      </c>
      <c r="L202" s="49">
        <v>19</v>
      </c>
      <c r="M202" s="49">
        <v>23</v>
      </c>
      <c r="N202" s="49">
        <v>18</v>
      </c>
      <c r="O202" s="49">
        <v>16</v>
      </c>
      <c r="P202" s="49">
        <v>17</v>
      </c>
      <c r="Q202" s="160"/>
      <c r="R202" s="82">
        <v>15</v>
      </c>
      <c r="S202" s="76">
        <v>19</v>
      </c>
      <c r="T202" s="76">
        <v>33</v>
      </c>
      <c r="U202" s="76">
        <v>26</v>
      </c>
      <c r="V202" s="76">
        <v>30</v>
      </c>
      <c r="W202" s="76">
        <v>23</v>
      </c>
      <c r="X202" s="76">
        <v>17</v>
      </c>
      <c r="Y202" s="76">
        <v>27</v>
      </c>
      <c r="Z202" s="76">
        <v>18</v>
      </c>
      <c r="AA202" s="49">
        <v>25</v>
      </c>
      <c r="AB202" s="49">
        <v>24</v>
      </c>
      <c r="AC202" s="76">
        <v>24</v>
      </c>
      <c r="AD202" s="76">
        <v>25</v>
      </c>
      <c r="AE202" s="76">
        <v>23</v>
      </c>
      <c r="AF202" s="76">
        <v>32</v>
      </c>
      <c r="AG202" s="76">
        <v>19</v>
      </c>
      <c r="AH202" s="76">
        <v>36</v>
      </c>
      <c r="AI202" s="76">
        <v>32</v>
      </c>
      <c r="AJ202" s="76">
        <v>13</v>
      </c>
      <c r="AK202" s="76">
        <v>38</v>
      </c>
      <c r="AL202" s="48">
        <v>30</v>
      </c>
      <c r="AM202" s="109"/>
      <c r="AN202" s="48">
        <v>10</v>
      </c>
      <c r="AO202" s="105" t="s">
        <v>150</v>
      </c>
      <c r="AP202" s="109"/>
      <c r="AQ202" s="48">
        <v>22</v>
      </c>
      <c r="AR202" s="109"/>
      <c r="AS202" s="19">
        <f>IF(AQ202="","",(SUM(AQ202,AN202)))</f>
        <v>32</v>
      </c>
      <c r="AT202" s="48">
        <v>32</v>
      </c>
      <c r="AU202" s="50">
        <v>48</v>
      </c>
      <c r="AV202" s="50">
        <v>32</v>
      </c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</row>
    <row r="203" spans="1:71" x14ac:dyDescent="0.2">
      <c r="A203" s="105" t="s">
        <v>151</v>
      </c>
      <c r="B203" s="159"/>
      <c r="C203" s="49">
        <v>5</v>
      </c>
      <c r="D203" s="160"/>
      <c r="E203" s="49">
        <v>3</v>
      </c>
      <c r="F203" s="49">
        <v>3</v>
      </c>
      <c r="G203" s="49">
        <v>6</v>
      </c>
      <c r="H203" s="49">
        <v>5</v>
      </c>
      <c r="I203" s="79">
        <v>5</v>
      </c>
      <c r="J203" s="49">
        <v>4</v>
      </c>
      <c r="K203" s="49">
        <v>2</v>
      </c>
      <c r="L203" s="49">
        <v>2</v>
      </c>
      <c r="M203" s="49">
        <v>3</v>
      </c>
      <c r="N203" s="49">
        <v>3</v>
      </c>
      <c r="O203" s="49">
        <v>1</v>
      </c>
      <c r="P203" s="49">
        <v>4</v>
      </c>
      <c r="Q203" s="160"/>
      <c r="R203" s="82">
        <v>1</v>
      </c>
      <c r="S203" s="76">
        <v>2</v>
      </c>
      <c r="T203" s="76">
        <v>7</v>
      </c>
      <c r="U203" s="79">
        <v>4</v>
      </c>
      <c r="V203" s="76">
        <v>2</v>
      </c>
      <c r="W203" s="76">
        <v>1</v>
      </c>
      <c r="X203" s="79">
        <v>2</v>
      </c>
      <c r="Y203" s="79">
        <v>3</v>
      </c>
      <c r="Z203" s="79">
        <v>1</v>
      </c>
      <c r="AA203" s="49">
        <v>1</v>
      </c>
      <c r="AB203" s="49">
        <v>0</v>
      </c>
      <c r="AC203" s="79">
        <v>2</v>
      </c>
      <c r="AD203" s="79">
        <v>0</v>
      </c>
      <c r="AE203" s="79">
        <v>2</v>
      </c>
      <c r="AF203" s="79">
        <v>1</v>
      </c>
      <c r="AG203" s="79">
        <v>1</v>
      </c>
      <c r="AH203" s="79">
        <v>2</v>
      </c>
      <c r="AI203" s="79">
        <v>0</v>
      </c>
      <c r="AJ203" s="79">
        <v>2</v>
      </c>
      <c r="AK203" s="79">
        <v>1</v>
      </c>
      <c r="AL203" s="53">
        <v>2</v>
      </c>
      <c r="AM203" s="109"/>
      <c r="AN203" s="53">
        <v>0</v>
      </c>
      <c r="AO203" s="105" t="s">
        <v>151</v>
      </c>
      <c r="AP203" s="109"/>
      <c r="AQ203" s="53">
        <v>1</v>
      </c>
      <c r="AR203" s="109"/>
      <c r="AS203" s="19">
        <f>IF(AQ203="","",(SUM(AQ203,AN203)))</f>
        <v>1</v>
      </c>
      <c r="AT203" s="53">
        <v>5</v>
      </c>
      <c r="AU203" s="54">
        <v>4</v>
      </c>
      <c r="AV203" s="54">
        <v>5</v>
      </c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</row>
    <row r="204" spans="1:71" x14ac:dyDescent="0.2">
      <c r="A204" s="105" t="s">
        <v>152</v>
      </c>
      <c r="B204" s="159"/>
      <c r="C204" s="49">
        <v>32</v>
      </c>
      <c r="D204" s="160"/>
      <c r="E204" s="49">
        <v>61</v>
      </c>
      <c r="F204" s="49">
        <v>72</v>
      </c>
      <c r="G204" s="49">
        <v>107</v>
      </c>
      <c r="H204" s="49">
        <v>69</v>
      </c>
      <c r="I204" s="79">
        <v>64</v>
      </c>
      <c r="J204" s="49">
        <v>65</v>
      </c>
      <c r="K204" s="49">
        <v>46</v>
      </c>
      <c r="L204" s="49">
        <v>59</v>
      </c>
      <c r="M204" s="49">
        <v>67</v>
      </c>
      <c r="N204" s="49">
        <v>53</v>
      </c>
      <c r="O204" s="49">
        <v>65</v>
      </c>
      <c r="P204" s="49">
        <v>76</v>
      </c>
      <c r="Q204" s="160"/>
      <c r="R204" s="82">
        <v>74</v>
      </c>
      <c r="S204" s="76">
        <v>81</v>
      </c>
      <c r="T204" s="76">
        <v>116</v>
      </c>
      <c r="U204" s="79">
        <v>110</v>
      </c>
      <c r="V204" s="76">
        <v>134</v>
      </c>
      <c r="W204" s="76">
        <v>109</v>
      </c>
      <c r="X204" s="79">
        <v>91</v>
      </c>
      <c r="Y204" s="79">
        <v>111</v>
      </c>
      <c r="Z204" s="79">
        <v>93</v>
      </c>
      <c r="AA204" s="49">
        <v>103</v>
      </c>
      <c r="AB204" s="49">
        <v>96</v>
      </c>
      <c r="AC204" s="79">
        <v>121</v>
      </c>
      <c r="AD204" s="79">
        <v>108</v>
      </c>
      <c r="AE204" s="79">
        <v>109</v>
      </c>
      <c r="AF204" s="79">
        <v>115</v>
      </c>
      <c r="AG204" s="79">
        <v>89</v>
      </c>
      <c r="AH204" s="79">
        <v>114</v>
      </c>
      <c r="AI204" s="79">
        <v>123</v>
      </c>
      <c r="AJ204" s="79">
        <v>113</v>
      </c>
      <c r="AK204" s="79">
        <v>105</v>
      </c>
      <c r="AL204" s="53">
        <v>123</v>
      </c>
      <c r="AM204" s="109"/>
      <c r="AN204" s="53">
        <v>34</v>
      </c>
      <c r="AO204" s="105" t="s">
        <v>152</v>
      </c>
      <c r="AP204" s="109"/>
      <c r="AQ204" s="53">
        <v>79</v>
      </c>
      <c r="AR204" s="109"/>
      <c r="AS204" s="19">
        <f>IF(AQ204="","",(SUM(AQ204,AN204)))</f>
        <v>113</v>
      </c>
      <c r="AT204" s="53">
        <v>106</v>
      </c>
      <c r="AU204" s="54">
        <v>126</v>
      </c>
      <c r="AV204" s="54">
        <v>134</v>
      </c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</row>
    <row r="205" spans="1:71" x14ac:dyDescent="0.25">
      <c r="A205" s="153" t="s">
        <v>19</v>
      </c>
      <c r="B205" s="154"/>
      <c r="C205" s="56">
        <f>SUM(C202:C204)</f>
        <v>53</v>
      </c>
      <c r="D205" s="155"/>
      <c r="E205" s="56">
        <f t="shared" ref="E205:P205" si="90">SUM(E202:E204)</f>
        <v>88</v>
      </c>
      <c r="F205" s="56">
        <f t="shared" si="90"/>
        <v>98</v>
      </c>
      <c r="G205" s="56">
        <f t="shared" si="90"/>
        <v>148</v>
      </c>
      <c r="H205" s="56">
        <f t="shared" si="90"/>
        <v>94</v>
      </c>
      <c r="I205" s="56">
        <f t="shared" si="90"/>
        <v>89</v>
      </c>
      <c r="J205" s="56">
        <f t="shared" si="90"/>
        <v>90</v>
      </c>
      <c r="K205" s="56">
        <f t="shared" si="90"/>
        <v>65</v>
      </c>
      <c r="L205" s="56">
        <f t="shared" si="90"/>
        <v>80</v>
      </c>
      <c r="M205" s="56">
        <f t="shared" si="90"/>
        <v>93</v>
      </c>
      <c r="N205" s="56">
        <f t="shared" si="90"/>
        <v>74</v>
      </c>
      <c r="O205" s="56">
        <f t="shared" si="90"/>
        <v>82</v>
      </c>
      <c r="P205" s="56">
        <f t="shared" si="90"/>
        <v>97</v>
      </c>
      <c r="Q205" s="155"/>
      <c r="R205" s="56">
        <f t="shared" ref="R205:BS205" si="91">SUM(R202:R204)</f>
        <v>90</v>
      </c>
      <c r="S205" s="56">
        <f t="shared" si="91"/>
        <v>102</v>
      </c>
      <c r="T205" s="56">
        <f t="shared" si="91"/>
        <v>156</v>
      </c>
      <c r="U205" s="56">
        <f t="shared" si="91"/>
        <v>140</v>
      </c>
      <c r="V205" s="56">
        <f t="shared" si="91"/>
        <v>166</v>
      </c>
      <c r="W205" s="56">
        <f t="shared" si="91"/>
        <v>133</v>
      </c>
      <c r="X205" s="56">
        <f t="shared" si="91"/>
        <v>110</v>
      </c>
      <c r="Y205" s="56">
        <f t="shared" si="91"/>
        <v>141</v>
      </c>
      <c r="Z205" s="56">
        <f t="shared" si="91"/>
        <v>112</v>
      </c>
      <c r="AA205" s="56">
        <f t="shared" si="91"/>
        <v>129</v>
      </c>
      <c r="AB205" s="56">
        <f t="shared" si="91"/>
        <v>120</v>
      </c>
      <c r="AC205" s="56">
        <f t="shared" si="91"/>
        <v>147</v>
      </c>
      <c r="AD205" s="56">
        <f t="shared" si="91"/>
        <v>133</v>
      </c>
      <c r="AE205" s="56">
        <f t="shared" si="91"/>
        <v>134</v>
      </c>
      <c r="AF205" s="56">
        <f t="shared" si="91"/>
        <v>148</v>
      </c>
      <c r="AG205" s="56">
        <f t="shared" si="91"/>
        <v>109</v>
      </c>
      <c r="AH205" s="56">
        <f t="shared" si="91"/>
        <v>152</v>
      </c>
      <c r="AI205" s="56">
        <f t="shared" si="91"/>
        <v>155</v>
      </c>
      <c r="AJ205" s="56">
        <f t="shared" si="91"/>
        <v>128</v>
      </c>
      <c r="AK205" s="56">
        <f t="shared" si="91"/>
        <v>144</v>
      </c>
      <c r="AL205" s="56">
        <f t="shared" si="91"/>
        <v>155</v>
      </c>
      <c r="AM205" s="100"/>
      <c r="AN205" s="56">
        <f t="shared" si="91"/>
        <v>44</v>
      </c>
      <c r="AO205" s="153" t="s">
        <v>19</v>
      </c>
      <c r="AP205" s="100"/>
      <c r="AQ205" s="56">
        <f t="shared" si="91"/>
        <v>102</v>
      </c>
      <c r="AR205" s="100"/>
      <c r="AS205" s="56">
        <f t="shared" si="91"/>
        <v>146</v>
      </c>
      <c r="AT205" s="56">
        <f t="shared" si="91"/>
        <v>143</v>
      </c>
      <c r="AU205" s="56">
        <f t="shared" si="91"/>
        <v>178</v>
      </c>
      <c r="AV205" s="56">
        <f t="shared" si="91"/>
        <v>171</v>
      </c>
      <c r="AW205" s="56">
        <f t="shared" si="91"/>
        <v>0</v>
      </c>
      <c r="AX205" s="56">
        <f t="shared" si="91"/>
        <v>0</v>
      </c>
      <c r="AY205" s="56">
        <f t="shared" si="91"/>
        <v>0</v>
      </c>
      <c r="AZ205" s="56">
        <f t="shared" si="91"/>
        <v>0</v>
      </c>
      <c r="BA205" s="56">
        <f t="shared" si="91"/>
        <v>0</v>
      </c>
      <c r="BB205" s="56">
        <f t="shared" si="91"/>
        <v>0</v>
      </c>
      <c r="BC205" s="56">
        <f t="shared" si="91"/>
        <v>0</v>
      </c>
      <c r="BD205" s="56">
        <f t="shared" si="91"/>
        <v>0</v>
      </c>
      <c r="BE205" s="56">
        <f t="shared" si="91"/>
        <v>0</v>
      </c>
      <c r="BF205" s="56">
        <f t="shared" si="91"/>
        <v>0</v>
      </c>
      <c r="BG205" s="56">
        <f t="shared" si="91"/>
        <v>0</v>
      </c>
      <c r="BH205" s="56">
        <f t="shared" si="91"/>
        <v>0</v>
      </c>
      <c r="BI205" s="56">
        <f t="shared" si="91"/>
        <v>0</v>
      </c>
      <c r="BJ205" s="56">
        <f t="shared" si="91"/>
        <v>0</v>
      </c>
      <c r="BK205" s="56">
        <f t="shared" si="91"/>
        <v>0</v>
      </c>
      <c r="BL205" s="56">
        <f t="shared" si="91"/>
        <v>0</v>
      </c>
      <c r="BM205" s="56">
        <f t="shared" si="91"/>
        <v>0</v>
      </c>
      <c r="BN205" s="56">
        <f t="shared" si="91"/>
        <v>0</v>
      </c>
      <c r="BO205" s="56">
        <f t="shared" si="91"/>
        <v>0</v>
      </c>
      <c r="BP205" s="56">
        <f t="shared" si="91"/>
        <v>0</v>
      </c>
      <c r="BQ205" s="56">
        <f t="shared" si="91"/>
        <v>0</v>
      </c>
      <c r="BR205" s="56">
        <f t="shared" si="91"/>
        <v>0</v>
      </c>
      <c r="BS205" s="56">
        <f t="shared" si="91"/>
        <v>0</v>
      </c>
    </row>
    <row r="206" spans="1:71" s="182" customFormat="1" ht="15" x14ac:dyDescent="0.25">
      <c r="D206" s="183"/>
      <c r="O206" s="184"/>
      <c r="Q206" s="183"/>
      <c r="R206" s="184"/>
      <c r="S206" s="184"/>
      <c r="T206" s="184"/>
      <c r="V206" s="184"/>
      <c r="W206" s="184"/>
      <c r="Z206" s="184"/>
      <c r="AA206" s="184"/>
      <c r="AJ206" s="184"/>
      <c r="AM206" s="183"/>
      <c r="AP206" s="183"/>
      <c r="AR206" s="183"/>
    </row>
    <row r="207" spans="1:71" s="45" customFormat="1" x14ac:dyDescent="0.25">
      <c r="A207" s="157" t="s">
        <v>153</v>
      </c>
      <c r="B207" s="158"/>
      <c r="C207" s="44">
        <f>$C$10</f>
        <v>44531</v>
      </c>
      <c r="D207" s="158"/>
      <c r="E207" s="44" t="e">
        <f ca="1">$E$10</f>
        <v>#NAME?</v>
      </c>
      <c r="F207" s="44" t="e">
        <f ca="1">$F$10</f>
        <v>#NAME?</v>
      </c>
      <c r="G207" s="44" t="e">
        <f ca="1">$G$10</f>
        <v>#NAME?</v>
      </c>
      <c r="H207" s="44" t="e">
        <f ca="1">$H$10</f>
        <v>#NAME?</v>
      </c>
      <c r="I207" s="44" t="e">
        <f ca="1">$I$10</f>
        <v>#NAME?</v>
      </c>
      <c r="J207" s="44" t="e">
        <f ca="1">$J$10</f>
        <v>#NAME?</v>
      </c>
      <c r="K207" s="44" t="e">
        <f ca="1">$K$10</f>
        <v>#NAME?</v>
      </c>
      <c r="L207" s="44" t="e">
        <f ca="1">$L$10</f>
        <v>#NAME?</v>
      </c>
      <c r="M207" s="44" t="e">
        <f ca="1">$M$10</f>
        <v>#NAME?</v>
      </c>
      <c r="N207" s="44" t="e">
        <f ca="1">$N$10</f>
        <v>#NAME?</v>
      </c>
      <c r="O207" s="44" t="e">
        <f ca="1">$O$10</f>
        <v>#NAME?</v>
      </c>
      <c r="P207" s="44" t="e">
        <f ca="1">$P$10</f>
        <v>#NAME?</v>
      </c>
      <c r="Q207" s="158"/>
      <c r="R207" s="44" t="e">
        <f t="shared" ref="R207:AK207" ca="1" si="92">R10</f>
        <v>#NAME?</v>
      </c>
      <c r="S207" s="44" t="e">
        <f t="shared" ca="1" si="92"/>
        <v>#NAME?</v>
      </c>
      <c r="T207" s="44" t="e">
        <f t="shared" ca="1" si="92"/>
        <v>#NAME?</v>
      </c>
      <c r="U207" s="44" t="e">
        <f t="shared" ca="1" si="92"/>
        <v>#NAME?</v>
      </c>
      <c r="V207" s="44" t="e">
        <f t="shared" ca="1" si="92"/>
        <v>#NAME?</v>
      </c>
      <c r="W207" s="44" t="e">
        <f t="shared" ca="1" si="92"/>
        <v>#NAME?</v>
      </c>
      <c r="X207" s="44" t="e">
        <f t="shared" ca="1" si="92"/>
        <v>#NAME?</v>
      </c>
      <c r="Y207" s="44" t="e">
        <f t="shared" ca="1" si="92"/>
        <v>#NAME?</v>
      </c>
      <c r="Z207" s="44" t="e">
        <f t="shared" ca="1" si="92"/>
        <v>#NAME?</v>
      </c>
      <c r="AA207" s="44" t="e">
        <f t="shared" ca="1" si="92"/>
        <v>#NAME?</v>
      </c>
      <c r="AB207" s="44" t="e">
        <f t="shared" ca="1" si="92"/>
        <v>#NAME?</v>
      </c>
      <c r="AC207" s="44" t="e">
        <f t="shared" ca="1" si="92"/>
        <v>#NAME?</v>
      </c>
      <c r="AD207" s="44" t="e">
        <f t="shared" ca="1" si="92"/>
        <v>#NAME?</v>
      </c>
      <c r="AE207" s="44" t="e">
        <f t="shared" ca="1" si="92"/>
        <v>#NAME?</v>
      </c>
      <c r="AF207" s="44" t="e">
        <f t="shared" ca="1" si="92"/>
        <v>#NAME?</v>
      </c>
      <c r="AG207" s="44" t="e">
        <f t="shared" ca="1" si="92"/>
        <v>#NAME?</v>
      </c>
      <c r="AH207" s="44" t="e">
        <f t="shared" ca="1" si="92"/>
        <v>#NAME?</v>
      </c>
      <c r="AI207" s="44" t="e">
        <f t="shared" ca="1" si="92"/>
        <v>#NAME?</v>
      </c>
      <c r="AJ207" s="44" t="e">
        <f t="shared" ca="1" si="92"/>
        <v>#NAME?</v>
      </c>
      <c r="AK207" s="44" t="e">
        <f t="shared" ca="1" si="92"/>
        <v>#NAME?</v>
      </c>
      <c r="AL207" s="44" t="e">
        <f ca="1">AL$10</f>
        <v>#NAME?</v>
      </c>
      <c r="AM207" s="131"/>
      <c r="AN207" s="44" t="str">
        <f t="shared" ref="AN207:AS207" si="93">AN$10</f>
        <v>1-10-out-24</v>
      </c>
      <c r="AO207" s="157" t="s">
        <v>154</v>
      </c>
      <c r="AP207" s="131"/>
      <c r="AQ207" s="44" t="str">
        <f t="shared" si="93"/>
        <v>11-31-out-24</v>
      </c>
      <c r="AR207" s="131"/>
      <c r="AS207" s="44" t="e">
        <f t="shared" ca="1" si="93"/>
        <v>#NAME?</v>
      </c>
      <c r="AT207" s="44" t="e">
        <f t="shared" ref="AT207:BS207" ca="1" si="94">AT10</f>
        <v>#NAME?</v>
      </c>
      <c r="AU207" s="44" t="e">
        <f t="shared" ca="1" si="94"/>
        <v>#NAME?</v>
      </c>
      <c r="AV207" s="44" t="e">
        <f t="shared" ca="1" si="94"/>
        <v>#NAME?</v>
      </c>
      <c r="AW207" s="44" t="e">
        <f t="shared" ca="1" si="94"/>
        <v>#NAME?</v>
      </c>
      <c r="AX207" s="44" t="e">
        <f t="shared" ca="1" si="94"/>
        <v>#NAME?</v>
      </c>
      <c r="AY207" s="44" t="e">
        <f t="shared" ca="1" si="94"/>
        <v>#NAME?</v>
      </c>
      <c r="AZ207" s="44" t="e">
        <f t="shared" ca="1" si="94"/>
        <v>#NAME?</v>
      </c>
      <c r="BA207" s="44" t="e">
        <f t="shared" ca="1" si="94"/>
        <v>#NAME?</v>
      </c>
      <c r="BB207" s="44" t="e">
        <f t="shared" ca="1" si="94"/>
        <v>#NAME?</v>
      </c>
      <c r="BC207" s="44" t="e">
        <f t="shared" ca="1" si="94"/>
        <v>#NAME?</v>
      </c>
      <c r="BD207" s="44" t="e">
        <f t="shared" ca="1" si="94"/>
        <v>#NAME?</v>
      </c>
      <c r="BE207" s="44" t="e">
        <f t="shared" ca="1" si="94"/>
        <v>#NAME?</v>
      </c>
      <c r="BF207" s="44" t="e">
        <f t="shared" ca="1" si="94"/>
        <v>#NAME?</v>
      </c>
      <c r="BG207" s="44" t="e">
        <f t="shared" ca="1" si="94"/>
        <v>#NAME?</v>
      </c>
      <c r="BH207" s="44" t="e">
        <f t="shared" ca="1" si="94"/>
        <v>#NAME?</v>
      </c>
      <c r="BI207" s="44" t="e">
        <f t="shared" ca="1" si="94"/>
        <v>#NAME?</v>
      </c>
      <c r="BJ207" s="44" t="e">
        <f t="shared" ca="1" si="94"/>
        <v>#NAME?</v>
      </c>
      <c r="BK207" s="44" t="e">
        <f t="shared" ca="1" si="94"/>
        <v>#NAME?</v>
      </c>
      <c r="BL207" s="44" t="e">
        <f t="shared" ca="1" si="94"/>
        <v>#NAME?</v>
      </c>
      <c r="BM207" s="44" t="e">
        <f t="shared" ca="1" si="94"/>
        <v>#NAME?</v>
      </c>
      <c r="BN207" s="44" t="e">
        <f t="shared" ca="1" si="94"/>
        <v>#NAME?</v>
      </c>
      <c r="BO207" s="44" t="e">
        <f t="shared" ca="1" si="94"/>
        <v>#NAME?</v>
      </c>
      <c r="BP207" s="44" t="e">
        <f t="shared" ca="1" si="94"/>
        <v>#NAME?</v>
      </c>
      <c r="BQ207" s="44" t="e">
        <f t="shared" ca="1" si="94"/>
        <v>#NAME?</v>
      </c>
      <c r="BR207" s="44" t="e">
        <f t="shared" ca="1" si="94"/>
        <v>#NAME?</v>
      </c>
      <c r="BS207" s="44" t="e">
        <f t="shared" ca="1" si="94"/>
        <v>#NAME?</v>
      </c>
    </row>
    <row r="208" spans="1:71" x14ac:dyDescent="0.2">
      <c r="A208" s="105" t="s">
        <v>150</v>
      </c>
      <c r="B208" s="159"/>
      <c r="C208" s="49">
        <v>0</v>
      </c>
      <c r="D208" s="160"/>
      <c r="E208" s="49">
        <v>2</v>
      </c>
      <c r="F208" s="49">
        <v>11</v>
      </c>
      <c r="G208" s="49">
        <v>4</v>
      </c>
      <c r="H208" s="49">
        <v>0</v>
      </c>
      <c r="I208" s="84">
        <v>0</v>
      </c>
      <c r="J208" s="49">
        <v>8</v>
      </c>
      <c r="K208" s="49">
        <v>17</v>
      </c>
      <c r="L208" s="49">
        <v>1</v>
      </c>
      <c r="M208" s="49">
        <v>0</v>
      </c>
      <c r="N208" s="49">
        <v>0</v>
      </c>
      <c r="O208" s="49">
        <v>0</v>
      </c>
      <c r="P208" s="49">
        <v>0</v>
      </c>
      <c r="Q208" s="160"/>
      <c r="R208" s="77">
        <v>0</v>
      </c>
      <c r="S208" s="76">
        <v>0</v>
      </c>
      <c r="T208" s="49">
        <v>0</v>
      </c>
      <c r="U208" s="49">
        <v>0</v>
      </c>
      <c r="V208" s="49">
        <v>0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76">
        <v>0</v>
      </c>
      <c r="AE208" s="49">
        <v>0</v>
      </c>
      <c r="AF208" s="49">
        <v>0</v>
      </c>
      <c r="AG208" s="49">
        <v>0</v>
      </c>
      <c r="AH208" s="49">
        <v>0</v>
      </c>
      <c r="AI208" s="49">
        <v>0</v>
      </c>
      <c r="AJ208" s="49">
        <v>0</v>
      </c>
      <c r="AK208" s="49">
        <v>0</v>
      </c>
      <c r="AL208" s="49">
        <v>0</v>
      </c>
      <c r="AM208" s="109"/>
      <c r="AN208" s="49">
        <v>0</v>
      </c>
      <c r="AO208" s="105" t="s">
        <v>150</v>
      </c>
      <c r="AP208" s="109"/>
      <c r="AQ208" s="49">
        <v>0</v>
      </c>
      <c r="AR208" s="109"/>
      <c r="AS208" s="19">
        <f>IF(AQ208="","",(SUM(AQ208,AN208)))</f>
        <v>0</v>
      </c>
      <c r="AT208" s="49">
        <v>0</v>
      </c>
      <c r="AU208" s="49">
        <v>0</v>
      </c>
      <c r="AV208" s="49">
        <v>0</v>
      </c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</row>
    <row r="209" spans="1:71" x14ac:dyDescent="0.2">
      <c r="A209" s="105" t="s">
        <v>151</v>
      </c>
      <c r="B209" s="159"/>
      <c r="C209" s="49">
        <v>0</v>
      </c>
      <c r="D209" s="160"/>
      <c r="E209" s="49">
        <v>0</v>
      </c>
      <c r="F209" s="49">
        <v>0</v>
      </c>
      <c r="G209" s="49">
        <v>0</v>
      </c>
      <c r="H209" s="49">
        <v>0</v>
      </c>
      <c r="I209" s="79">
        <v>0</v>
      </c>
      <c r="J209" s="49">
        <v>0</v>
      </c>
      <c r="K209" s="49">
        <v>0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160"/>
      <c r="R209" s="77">
        <v>0</v>
      </c>
      <c r="S209" s="76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79">
        <v>0</v>
      </c>
      <c r="AE209" s="49">
        <v>0</v>
      </c>
      <c r="AF209" s="49">
        <v>0</v>
      </c>
      <c r="AG209" s="49">
        <v>0</v>
      </c>
      <c r="AH209" s="49">
        <v>0</v>
      </c>
      <c r="AI209" s="49">
        <v>0</v>
      </c>
      <c r="AJ209" s="49">
        <v>0</v>
      </c>
      <c r="AK209" s="49">
        <v>0</v>
      </c>
      <c r="AL209" s="49">
        <v>0</v>
      </c>
      <c r="AM209" s="109"/>
      <c r="AN209" s="49">
        <v>0</v>
      </c>
      <c r="AO209" s="105" t="s">
        <v>151</v>
      </c>
      <c r="AP209" s="109"/>
      <c r="AQ209" s="49">
        <v>0</v>
      </c>
      <c r="AR209" s="109"/>
      <c r="AS209" s="19">
        <f>IF(AQ209="","",(SUM(AQ209,AN209)))</f>
        <v>0</v>
      </c>
      <c r="AT209" s="49">
        <v>0</v>
      </c>
      <c r="AU209" s="49">
        <v>0</v>
      </c>
      <c r="AV209" s="49">
        <v>0</v>
      </c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</row>
    <row r="210" spans="1:71" x14ac:dyDescent="0.2">
      <c r="A210" s="105" t="s">
        <v>152</v>
      </c>
      <c r="B210" s="159"/>
      <c r="C210" s="49">
        <v>0</v>
      </c>
      <c r="D210" s="160"/>
      <c r="E210" s="49">
        <v>6</v>
      </c>
      <c r="F210" s="49">
        <v>63</v>
      </c>
      <c r="G210" s="49">
        <v>30</v>
      </c>
      <c r="H210" s="49">
        <v>0</v>
      </c>
      <c r="I210" s="79">
        <v>0</v>
      </c>
      <c r="J210" s="49">
        <v>37</v>
      </c>
      <c r="K210" s="49">
        <v>30</v>
      </c>
      <c r="L210" s="49">
        <v>8</v>
      </c>
      <c r="M210" s="49">
        <v>0</v>
      </c>
      <c r="N210" s="49">
        <v>0</v>
      </c>
      <c r="O210" s="49">
        <v>0</v>
      </c>
      <c r="P210" s="49">
        <v>0</v>
      </c>
      <c r="Q210" s="160"/>
      <c r="R210" s="77">
        <v>0</v>
      </c>
      <c r="S210" s="76">
        <v>0</v>
      </c>
      <c r="T210" s="49">
        <v>0</v>
      </c>
      <c r="U210" s="49">
        <v>0</v>
      </c>
      <c r="V210" s="49">
        <v>0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79">
        <v>0</v>
      </c>
      <c r="AE210" s="49">
        <v>0</v>
      </c>
      <c r="AF210" s="49">
        <v>0</v>
      </c>
      <c r="AG210" s="49">
        <v>0</v>
      </c>
      <c r="AH210" s="49">
        <v>0</v>
      </c>
      <c r="AI210" s="49">
        <v>0</v>
      </c>
      <c r="AJ210" s="49">
        <v>0</v>
      </c>
      <c r="AK210" s="49">
        <v>0</v>
      </c>
      <c r="AL210" s="49">
        <v>0</v>
      </c>
      <c r="AM210" s="109"/>
      <c r="AN210" s="49">
        <v>0</v>
      </c>
      <c r="AO210" s="105" t="s">
        <v>152</v>
      </c>
      <c r="AP210" s="109"/>
      <c r="AQ210" s="49">
        <v>0</v>
      </c>
      <c r="AR210" s="109"/>
      <c r="AS210" s="19">
        <f>IF(AQ210="","",(SUM(AQ210,AN210)))</f>
        <v>0</v>
      </c>
      <c r="AT210" s="49">
        <v>0</v>
      </c>
      <c r="AU210" s="49">
        <v>0</v>
      </c>
      <c r="AV210" s="49">
        <v>0</v>
      </c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</row>
    <row r="211" spans="1:71" x14ac:dyDescent="0.25">
      <c r="A211" s="153" t="s">
        <v>19</v>
      </c>
      <c r="B211" s="154"/>
      <c r="C211" s="56">
        <f>SUM(C208:C210)</f>
        <v>0</v>
      </c>
      <c r="D211" s="155"/>
      <c r="E211" s="56">
        <f t="shared" ref="E211:P211" si="95">SUM(E208:E210)</f>
        <v>8</v>
      </c>
      <c r="F211" s="56">
        <f t="shared" si="95"/>
        <v>74</v>
      </c>
      <c r="G211" s="56">
        <f t="shared" si="95"/>
        <v>34</v>
      </c>
      <c r="H211" s="56">
        <f t="shared" si="95"/>
        <v>0</v>
      </c>
      <c r="I211" s="56">
        <f t="shared" si="95"/>
        <v>0</v>
      </c>
      <c r="J211" s="56">
        <f t="shared" si="95"/>
        <v>45</v>
      </c>
      <c r="K211" s="56">
        <f t="shared" si="95"/>
        <v>47</v>
      </c>
      <c r="L211" s="56">
        <f t="shared" si="95"/>
        <v>9</v>
      </c>
      <c r="M211" s="56">
        <f t="shared" si="95"/>
        <v>0</v>
      </c>
      <c r="N211" s="56">
        <f t="shared" si="95"/>
        <v>0</v>
      </c>
      <c r="O211" s="56">
        <f t="shared" si="95"/>
        <v>0</v>
      </c>
      <c r="P211" s="56">
        <f t="shared" si="95"/>
        <v>0</v>
      </c>
      <c r="Q211" s="155"/>
      <c r="R211" s="56">
        <f t="shared" ref="R211:BS211" si="96">SUM(R208:R210)</f>
        <v>0</v>
      </c>
      <c r="S211" s="56">
        <f t="shared" si="96"/>
        <v>0</v>
      </c>
      <c r="T211" s="56">
        <f t="shared" si="96"/>
        <v>0</v>
      </c>
      <c r="U211" s="56">
        <f t="shared" si="96"/>
        <v>0</v>
      </c>
      <c r="V211" s="56">
        <f t="shared" si="96"/>
        <v>0</v>
      </c>
      <c r="W211" s="56">
        <f t="shared" si="96"/>
        <v>0</v>
      </c>
      <c r="X211" s="56">
        <f t="shared" si="96"/>
        <v>0</v>
      </c>
      <c r="Y211" s="56">
        <f t="shared" si="96"/>
        <v>0</v>
      </c>
      <c r="Z211" s="56">
        <f t="shared" si="96"/>
        <v>0</v>
      </c>
      <c r="AA211" s="56">
        <f t="shared" si="96"/>
        <v>0</v>
      </c>
      <c r="AB211" s="56">
        <f t="shared" si="96"/>
        <v>0</v>
      </c>
      <c r="AC211" s="56">
        <f t="shared" si="96"/>
        <v>0</v>
      </c>
      <c r="AD211" s="56">
        <f t="shared" si="96"/>
        <v>0</v>
      </c>
      <c r="AE211" s="56">
        <f t="shared" si="96"/>
        <v>0</v>
      </c>
      <c r="AF211" s="56">
        <f t="shared" si="96"/>
        <v>0</v>
      </c>
      <c r="AG211" s="56">
        <f t="shared" si="96"/>
        <v>0</v>
      </c>
      <c r="AH211" s="56">
        <f t="shared" si="96"/>
        <v>0</v>
      </c>
      <c r="AI211" s="56">
        <f t="shared" si="96"/>
        <v>0</v>
      </c>
      <c r="AJ211" s="56">
        <f t="shared" si="96"/>
        <v>0</v>
      </c>
      <c r="AK211" s="56">
        <f t="shared" si="96"/>
        <v>0</v>
      </c>
      <c r="AL211" s="56">
        <f t="shared" si="96"/>
        <v>0</v>
      </c>
      <c r="AM211" s="100"/>
      <c r="AN211" s="56">
        <f t="shared" si="96"/>
        <v>0</v>
      </c>
      <c r="AO211" s="153" t="s">
        <v>19</v>
      </c>
      <c r="AP211" s="100"/>
      <c r="AQ211" s="56">
        <f t="shared" si="96"/>
        <v>0</v>
      </c>
      <c r="AR211" s="100"/>
      <c r="AS211" s="56">
        <f t="shared" si="96"/>
        <v>0</v>
      </c>
      <c r="AT211" s="56">
        <f t="shared" si="96"/>
        <v>0</v>
      </c>
      <c r="AU211" s="56">
        <f t="shared" si="96"/>
        <v>0</v>
      </c>
      <c r="AV211" s="56">
        <f t="shared" si="96"/>
        <v>0</v>
      </c>
      <c r="AW211" s="56">
        <f t="shared" si="96"/>
        <v>0</v>
      </c>
      <c r="AX211" s="56">
        <f t="shared" si="96"/>
        <v>0</v>
      </c>
      <c r="AY211" s="56">
        <f t="shared" si="96"/>
        <v>0</v>
      </c>
      <c r="AZ211" s="56">
        <f t="shared" si="96"/>
        <v>0</v>
      </c>
      <c r="BA211" s="56">
        <f t="shared" si="96"/>
        <v>0</v>
      </c>
      <c r="BB211" s="56">
        <f t="shared" si="96"/>
        <v>0</v>
      </c>
      <c r="BC211" s="56">
        <f t="shared" si="96"/>
        <v>0</v>
      </c>
      <c r="BD211" s="56">
        <f t="shared" si="96"/>
        <v>0</v>
      </c>
      <c r="BE211" s="56">
        <f t="shared" si="96"/>
        <v>0</v>
      </c>
      <c r="BF211" s="56">
        <f t="shared" si="96"/>
        <v>0</v>
      </c>
      <c r="BG211" s="56">
        <f t="shared" si="96"/>
        <v>0</v>
      </c>
      <c r="BH211" s="56">
        <f t="shared" si="96"/>
        <v>0</v>
      </c>
      <c r="BI211" s="56">
        <f t="shared" si="96"/>
        <v>0</v>
      </c>
      <c r="BJ211" s="56">
        <f t="shared" si="96"/>
        <v>0</v>
      </c>
      <c r="BK211" s="56">
        <f t="shared" si="96"/>
        <v>0</v>
      </c>
      <c r="BL211" s="56">
        <f t="shared" si="96"/>
        <v>0</v>
      </c>
      <c r="BM211" s="56">
        <f t="shared" si="96"/>
        <v>0</v>
      </c>
      <c r="BN211" s="56">
        <f t="shared" si="96"/>
        <v>0</v>
      </c>
      <c r="BO211" s="56">
        <f t="shared" si="96"/>
        <v>0</v>
      </c>
      <c r="BP211" s="56">
        <f t="shared" si="96"/>
        <v>0</v>
      </c>
      <c r="BQ211" s="56">
        <f t="shared" si="96"/>
        <v>0</v>
      </c>
      <c r="BR211" s="56">
        <f t="shared" si="96"/>
        <v>0</v>
      </c>
      <c r="BS211" s="56">
        <f t="shared" si="96"/>
        <v>0</v>
      </c>
    </row>
    <row r="212" spans="1:71" s="182" customFormat="1" ht="15" x14ac:dyDescent="0.25">
      <c r="D212" s="183"/>
      <c r="O212" s="184"/>
      <c r="Q212" s="183"/>
      <c r="R212" s="184"/>
      <c r="S212" s="184"/>
      <c r="T212" s="184"/>
      <c r="V212" s="184"/>
      <c r="W212" s="184"/>
      <c r="Z212" s="184"/>
      <c r="AA212" s="184"/>
      <c r="AJ212" s="184"/>
      <c r="AM212" s="183"/>
      <c r="AP212" s="183"/>
      <c r="AR212" s="183"/>
    </row>
    <row r="213" spans="1:71" s="45" customFormat="1" x14ac:dyDescent="0.25">
      <c r="A213" s="157" t="s">
        <v>155</v>
      </c>
      <c r="B213" s="158"/>
      <c r="C213" s="44">
        <f>$C$10</f>
        <v>44531</v>
      </c>
      <c r="D213" s="158"/>
      <c r="E213" s="44" t="e">
        <f ca="1">$E$10</f>
        <v>#NAME?</v>
      </c>
      <c r="F213" s="44" t="e">
        <f ca="1">$F$10</f>
        <v>#NAME?</v>
      </c>
      <c r="G213" s="44" t="e">
        <f ca="1">$G$10</f>
        <v>#NAME?</v>
      </c>
      <c r="H213" s="44" t="e">
        <f ca="1">$H$10</f>
        <v>#NAME?</v>
      </c>
      <c r="I213" s="44" t="e">
        <f ca="1">$I$10</f>
        <v>#NAME?</v>
      </c>
      <c r="J213" s="44" t="e">
        <f ca="1">$J$10</f>
        <v>#NAME?</v>
      </c>
      <c r="K213" s="44" t="e">
        <f ca="1">$K$10</f>
        <v>#NAME?</v>
      </c>
      <c r="L213" s="44" t="e">
        <f ca="1">$L$10</f>
        <v>#NAME?</v>
      </c>
      <c r="M213" s="44" t="e">
        <f ca="1">$M$10</f>
        <v>#NAME?</v>
      </c>
      <c r="N213" s="44" t="e">
        <f ca="1">$N$10</f>
        <v>#NAME?</v>
      </c>
      <c r="O213" s="44" t="e">
        <f ca="1">$O$10</f>
        <v>#NAME?</v>
      </c>
      <c r="P213" s="44" t="e">
        <f ca="1">$P$10</f>
        <v>#NAME?</v>
      </c>
      <c r="Q213" s="158"/>
      <c r="R213" s="44" t="e">
        <f t="shared" ref="R213:AK213" ca="1" si="97">R10</f>
        <v>#NAME?</v>
      </c>
      <c r="S213" s="44" t="e">
        <f t="shared" ca="1" si="97"/>
        <v>#NAME?</v>
      </c>
      <c r="T213" s="44" t="e">
        <f t="shared" ca="1" si="97"/>
        <v>#NAME?</v>
      </c>
      <c r="U213" s="44" t="e">
        <f t="shared" ca="1" si="97"/>
        <v>#NAME?</v>
      </c>
      <c r="V213" s="44" t="e">
        <f t="shared" ca="1" si="97"/>
        <v>#NAME?</v>
      </c>
      <c r="W213" s="44" t="e">
        <f t="shared" ca="1" si="97"/>
        <v>#NAME?</v>
      </c>
      <c r="X213" s="44" t="e">
        <f t="shared" ca="1" si="97"/>
        <v>#NAME?</v>
      </c>
      <c r="Y213" s="44" t="e">
        <f t="shared" ca="1" si="97"/>
        <v>#NAME?</v>
      </c>
      <c r="Z213" s="44" t="e">
        <f t="shared" ca="1" si="97"/>
        <v>#NAME?</v>
      </c>
      <c r="AA213" s="44" t="e">
        <f t="shared" ca="1" si="97"/>
        <v>#NAME?</v>
      </c>
      <c r="AB213" s="44" t="e">
        <f t="shared" ca="1" si="97"/>
        <v>#NAME?</v>
      </c>
      <c r="AC213" s="44" t="e">
        <f t="shared" ca="1" si="97"/>
        <v>#NAME?</v>
      </c>
      <c r="AD213" s="44" t="e">
        <f t="shared" ca="1" si="97"/>
        <v>#NAME?</v>
      </c>
      <c r="AE213" s="44" t="e">
        <f t="shared" ca="1" si="97"/>
        <v>#NAME?</v>
      </c>
      <c r="AF213" s="44" t="e">
        <f t="shared" ca="1" si="97"/>
        <v>#NAME?</v>
      </c>
      <c r="AG213" s="44" t="e">
        <f t="shared" ca="1" si="97"/>
        <v>#NAME?</v>
      </c>
      <c r="AH213" s="44" t="e">
        <f t="shared" ca="1" si="97"/>
        <v>#NAME?</v>
      </c>
      <c r="AI213" s="44" t="e">
        <f t="shared" ca="1" si="97"/>
        <v>#NAME?</v>
      </c>
      <c r="AJ213" s="44" t="e">
        <f t="shared" ca="1" si="97"/>
        <v>#NAME?</v>
      </c>
      <c r="AK213" s="44" t="e">
        <f t="shared" ca="1" si="97"/>
        <v>#NAME?</v>
      </c>
      <c r="AL213" s="44" t="e">
        <f ca="1">AL$10</f>
        <v>#NAME?</v>
      </c>
      <c r="AM213" s="131"/>
      <c r="AN213" s="44" t="str">
        <f t="shared" ref="AN213:AS213" si="98">AN$10</f>
        <v>1-10-out-24</v>
      </c>
      <c r="AO213" s="157" t="s">
        <v>156</v>
      </c>
      <c r="AP213" s="131"/>
      <c r="AQ213" s="44" t="str">
        <f t="shared" si="98"/>
        <v>11-31-out-24</v>
      </c>
      <c r="AR213" s="131"/>
      <c r="AS213" s="44" t="e">
        <f t="shared" ca="1" si="98"/>
        <v>#NAME?</v>
      </c>
      <c r="AT213" s="44" t="e">
        <f t="shared" ref="AT213:BS213" ca="1" si="99">AT10</f>
        <v>#NAME?</v>
      </c>
      <c r="AU213" s="44" t="e">
        <f t="shared" ca="1" si="99"/>
        <v>#NAME?</v>
      </c>
      <c r="AV213" s="44" t="e">
        <f t="shared" ca="1" si="99"/>
        <v>#NAME?</v>
      </c>
      <c r="AW213" s="44" t="e">
        <f t="shared" ca="1" si="99"/>
        <v>#NAME?</v>
      </c>
      <c r="AX213" s="44" t="e">
        <f t="shared" ca="1" si="99"/>
        <v>#NAME?</v>
      </c>
      <c r="AY213" s="44" t="e">
        <f t="shared" ca="1" si="99"/>
        <v>#NAME?</v>
      </c>
      <c r="AZ213" s="44" t="e">
        <f t="shared" ca="1" si="99"/>
        <v>#NAME?</v>
      </c>
      <c r="BA213" s="44" t="e">
        <f t="shared" ca="1" si="99"/>
        <v>#NAME?</v>
      </c>
      <c r="BB213" s="44" t="e">
        <f t="shared" ca="1" si="99"/>
        <v>#NAME?</v>
      </c>
      <c r="BC213" s="44" t="e">
        <f t="shared" ca="1" si="99"/>
        <v>#NAME?</v>
      </c>
      <c r="BD213" s="44" t="e">
        <f t="shared" ca="1" si="99"/>
        <v>#NAME?</v>
      </c>
      <c r="BE213" s="44" t="e">
        <f t="shared" ca="1" si="99"/>
        <v>#NAME?</v>
      </c>
      <c r="BF213" s="44" t="e">
        <f t="shared" ca="1" si="99"/>
        <v>#NAME?</v>
      </c>
      <c r="BG213" s="44" t="e">
        <f t="shared" ca="1" si="99"/>
        <v>#NAME?</v>
      </c>
      <c r="BH213" s="44" t="e">
        <f t="shared" ca="1" si="99"/>
        <v>#NAME?</v>
      </c>
      <c r="BI213" s="44" t="e">
        <f t="shared" ca="1" si="99"/>
        <v>#NAME?</v>
      </c>
      <c r="BJ213" s="44" t="e">
        <f t="shared" ca="1" si="99"/>
        <v>#NAME?</v>
      </c>
      <c r="BK213" s="44" t="e">
        <f t="shared" ca="1" si="99"/>
        <v>#NAME?</v>
      </c>
      <c r="BL213" s="44" t="e">
        <f t="shared" ca="1" si="99"/>
        <v>#NAME?</v>
      </c>
      <c r="BM213" s="44" t="e">
        <f t="shared" ca="1" si="99"/>
        <v>#NAME?</v>
      </c>
      <c r="BN213" s="44" t="e">
        <f t="shared" ca="1" si="99"/>
        <v>#NAME?</v>
      </c>
      <c r="BO213" s="44" t="e">
        <f t="shared" ca="1" si="99"/>
        <v>#NAME?</v>
      </c>
      <c r="BP213" s="44" t="e">
        <f t="shared" ca="1" si="99"/>
        <v>#NAME?</v>
      </c>
      <c r="BQ213" s="44" t="e">
        <f t="shared" ca="1" si="99"/>
        <v>#NAME?</v>
      </c>
      <c r="BR213" s="44" t="e">
        <f t="shared" ca="1" si="99"/>
        <v>#NAME?</v>
      </c>
      <c r="BS213" s="44" t="e">
        <f t="shared" ca="1" si="99"/>
        <v>#NAME?</v>
      </c>
    </row>
    <row r="214" spans="1:71" x14ac:dyDescent="0.2">
      <c r="A214" s="105" t="s">
        <v>150</v>
      </c>
      <c r="B214" s="159"/>
      <c r="C214" s="49">
        <v>0</v>
      </c>
      <c r="D214" s="160"/>
      <c r="E214" s="49">
        <v>0</v>
      </c>
      <c r="F214" s="49">
        <v>0</v>
      </c>
      <c r="G214" s="49">
        <v>0</v>
      </c>
      <c r="H214" s="49">
        <v>1</v>
      </c>
      <c r="I214" s="84">
        <v>5</v>
      </c>
      <c r="J214" s="49">
        <v>5</v>
      </c>
      <c r="K214" s="49">
        <v>3</v>
      </c>
      <c r="L214" s="49">
        <v>3</v>
      </c>
      <c r="M214" s="49">
        <v>4</v>
      </c>
      <c r="N214" s="49">
        <v>5</v>
      </c>
      <c r="O214" s="49">
        <v>3</v>
      </c>
      <c r="P214" s="49">
        <v>1</v>
      </c>
      <c r="Q214" s="160"/>
      <c r="R214" s="82">
        <v>1</v>
      </c>
      <c r="S214" s="76">
        <v>3</v>
      </c>
      <c r="T214" s="76">
        <v>5</v>
      </c>
      <c r="U214" s="76">
        <v>0</v>
      </c>
      <c r="V214" s="76">
        <v>6</v>
      </c>
      <c r="W214" s="76">
        <v>3</v>
      </c>
      <c r="X214" s="76">
        <v>2</v>
      </c>
      <c r="Y214" s="76">
        <v>2</v>
      </c>
      <c r="Z214" s="76">
        <v>1</v>
      </c>
      <c r="AA214" s="49">
        <v>4</v>
      </c>
      <c r="AB214" s="49">
        <v>3</v>
      </c>
      <c r="AC214" s="76">
        <v>7</v>
      </c>
      <c r="AD214" s="76">
        <v>5</v>
      </c>
      <c r="AE214" s="76">
        <v>4</v>
      </c>
      <c r="AF214" s="76">
        <v>2</v>
      </c>
      <c r="AG214" s="76">
        <v>5</v>
      </c>
      <c r="AH214" s="76">
        <v>2</v>
      </c>
      <c r="AI214" s="76">
        <v>4</v>
      </c>
      <c r="AJ214" s="76">
        <v>6</v>
      </c>
      <c r="AK214" s="76">
        <v>3</v>
      </c>
      <c r="AL214" s="48">
        <v>3</v>
      </c>
      <c r="AM214" s="109"/>
      <c r="AN214" s="48">
        <v>2</v>
      </c>
      <c r="AO214" s="105" t="s">
        <v>150</v>
      </c>
      <c r="AP214" s="109"/>
      <c r="AQ214" s="48">
        <v>3</v>
      </c>
      <c r="AR214" s="109"/>
      <c r="AS214" s="19">
        <f>IF(AQ214="","",(SUM(AQ214,AN214)))</f>
        <v>5</v>
      </c>
      <c r="AT214" s="76">
        <v>3</v>
      </c>
      <c r="AU214" s="50">
        <v>4</v>
      </c>
      <c r="AV214" s="50">
        <v>2</v>
      </c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</row>
    <row r="215" spans="1:71" x14ac:dyDescent="0.2">
      <c r="A215" s="105" t="s">
        <v>151</v>
      </c>
      <c r="B215" s="159"/>
      <c r="C215" s="49">
        <v>0</v>
      </c>
      <c r="D215" s="160"/>
      <c r="E215" s="49">
        <v>0</v>
      </c>
      <c r="F215" s="49">
        <v>0</v>
      </c>
      <c r="G215" s="49">
        <v>0</v>
      </c>
      <c r="H215" s="49">
        <v>4</v>
      </c>
      <c r="I215" s="79">
        <v>2</v>
      </c>
      <c r="J215" s="49">
        <v>1</v>
      </c>
      <c r="K215" s="49">
        <v>4</v>
      </c>
      <c r="L215" s="49">
        <v>1</v>
      </c>
      <c r="M215" s="49">
        <v>2</v>
      </c>
      <c r="N215" s="49">
        <v>2</v>
      </c>
      <c r="O215" s="49">
        <v>2</v>
      </c>
      <c r="P215" s="49">
        <v>1</v>
      </c>
      <c r="Q215" s="160"/>
      <c r="R215" s="82">
        <v>0</v>
      </c>
      <c r="S215" s="76">
        <v>1</v>
      </c>
      <c r="T215" s="76">
        <v>0</v>
      </c>
      <c r="U215" s="79">
        <v>0</v>
      </c>
      <c r="V215" s="76">
        <v>2</v>
      </c>
      <c r="W215" s="76">
        <v>1</v>
      </c>
      <c r="X215" s="79">
        <v>2</v>
      </c>
      <c r="Y215" s="79">
        <v>0</v>
      </c>
      <c r="Z215" s="79">
        <v>3</v>
      </c>
      <c r="AA215" s="49">
        <v>0</v>
      </c>
      <c r="AB215" s="49">
        <v>0</v>
      </c>
      <c r="AC215" s="79">
        <v>2</v>
      </c>
      <c r="AD215" s="79">
        <v>1</v>
      </c>
      <c r="AE215" s="79">
        <v>0</v>
      </c>
      <c r="AF215" s="79">
        <v>0</v>
      </c>
      <c r="AG215" s="79">
        <v>0</v>
      </c>
      <c r="AH215" s="79">
        <v>1</v>
      </c>
      <c r="AI215" s="79">
        <v>0</v>
      </c>
      <c r="AJ215" s="79">
        <v>1</v>
      </c>
      <c r="AK215" s="79">
        <v>1</v>
      </c>
      <c r="AL215" s="53">
        <v>0</v>
      </c>
      <c r="AM215" s="109"/>
      <c r="AN215" s="53">
        <v>1</v>
      </c>
      <c r="AO215" s="105" t="s">
        <v>151</v>
      </c>
      <c r="AP215" s="109"/>
      <c r="AQ215" s="53">
        <v>0</v>
      </c>
      <c r="AR215" s="109"/>
      <c r="AS215" s="19">
        <f>IF(AQ215="","",(SUM(AQ215,AN215)))</f>
        <v>1</v>
      </c>
      <c r="AT215" s="79">
        <v>0</v>
      </c>
      <c r="AU215" s="54">
        <v>2</v>
      </c>
      <c r="AV215" s="54">
        <v>0</v>
      </c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</row>
    <row r="216" spans="1:71" x14ac:dyDescent="0.2">
      <c r="A216" s="105" t="s">
        <v>152</v>
      </c>
      <c r="B216" s="159"/>
      <c r="C216" s="49">
        <v>0</v>
      </c>
      <c r="D216" s="160"/>
      <c r="E216" s="49">
        <v>0</v>
      </c>
      <c r="F216" s="49">
        <v>3</v>
      </c>
      <c r="G216" s="49">
        <v>15</v>
      </c>
      <c r="H216" s="49">
        <v>18</v>
      </c>
      <c r="I216" s="79">
        <v>30</v>
      </c>
      <c r="J216" s="49">
        <v>29</v>
      </c>
      <c r="K216" s="49">
        <v>26</v>
      </c>
      <c r="L216" s="49">
        <v>24</v>
      </c>
      <c r="M216" s="49">
        <v>6</v>
      </c>
      <c r="N216" s="49">
        <v>21</v>
      </c>
      <c r="O216" s="49">
        <v>15</v>
      </c>
      <c r="P216" s="49">
        <v>34</v>
      </c>
      <c r="Q216" s="160"/>
      <c r="R216" s="82">
        <v>34</v>
      </c>
      <c r="S216" s="76">
        <v>27</v>
      </c>
      <c r="T216" s="76">
        <v>19</v>
      </c>
      <c r="U216" s="79">
        <v>15</v>
      </c>
      <c r="V216" s="76">
        <v>13</v>
      </c>
      <c r="W216" s="76">
        <v>10</v>
      </c>
      <c r="X216" s="79">
        <v>25</v>
      </c>
      <c r="Y216" s="79">
        <v>6</v>
      </c>
      <c r="Z216" s="79">
        <v>12</v>
      </c>
      <c r="AA216" s="49">
        <v>28</v>
      </c>
      <c r="AB216" s="49">
        <v>34</v>
      </c>
      <c r="AC216" s="79">
        <v>16</v>
      </c>
      <c r="AD216" s="79">
        <v>30</v>
      </c>
      <c r="AE216" s="79">
        <v>19</v>
      </c>
      <c r="AF216" s="79">
        <v>25</v>
      </c>
      <c r="AG216" s="79">
        <v>24</v>
      </c>
      <c r="AH216" s="79">
        <v>11</v>
      </c>
      <c r="AI216" s="79">
        <v>12</v>
      </c>
      <c r="AJ216" s="79">
        <v>11</v>
      </c>
      <c r="AK216" s="79">
        <v>9</v>
      </c>
      <c r="AL216" s="53">
        <v>13</v>
      </c>
      <c r="AM216" s="109"/>
      <c r="AN216" s="53">
        <v>3</v>
      </c>
      <c r="AO216" s="105" t="s">
        <v>152</v>
      </c>
      <c r="AP216" s="109"/>
      <c r="AQ216" s="53">
        <v>9</v>
      </c>
      <c r="AR216" s="109"/>
      <c r="AS216" s="19">
        <f>IF(AQ216="","",(SUM(AQ216,AN216)))</f>
        <v>12</v>
      </c>
      <c r="AT216" s="79">
        <v>8</v>
      </c>
      <c r="AU216" s="54">
        <v>14</v>
      </c>
      <c r="AV216" s="54">
        <v>12</v>
      </c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</row>
    <row r="217" spans="1:71" x14ac:dyDescent="0.25">
      <c r="A217" s="153" t="s">
        <v>19</v>
      </c>
      <c r="B217" s="154"/>
      <c r="C217" s="56">
        <f t="shared" ref="C217:L217" si="100">SUM(C214:C216)</f>
        <v>0</v>
      </c>
      <c r="D217" s="185"/>
      <c r="E217" s="56">
        <f t="shared" si="100"/>
        <v>0</v>
      </c>
      <c r="F217" s="56">
        <f t="shared" si="100"/>
        <v>3</v>
      </c>
      <c r="G217" s="56">
        <f t="shared" si="100"/>
        <v>15</v>
      </c>
      <c r="H217" s="56">
        <f t="shared" si="100"/>
        <v>23</v>
      </c>
      <c r="I217" s="56">
        <f t="shared" si="100"/>
        <v>37</v>
      </c>
      <c r="J217" s="56">
        <f t="shared" si="100"/>
        <v>35</v>
      </c>
      <c r="K217" s="56">
        <f t="shared" si="100"/>
        <v>33</v>
      </c>
      <c r="L217" s="56">
        <f t="shared" si="100"/>
        <v>28</v>
      </c>
      <c r="M217" s="56">
        <f>SUM(M214:M216)</f>
        <v>12</v>
      </c>
      <c r="N217" s="56">
        <f>SUM(N214:N216)</f>
        <v>28</v>
      </c>
      <c r="O217" s="56">
        <f>SUM(O214:O216)</f>
        <v>20</v>
      </c>
      <c r="P217" s="56">
        <f t="shared" ref="P217:BS217" si="101">SUM(P214:P216)</f>
        <v>36</v>
      </c>
      <c r="Q217" s="185"/>
      <c r="R217" s="56">
        <f t="shared" si="101"/>
        <v>35</v>
      </c>
      <c r="S217" s="56">
        <f t="shared" si="101"/>
        <v>31</v>
      </c>
      <c r="T217" s="56">
        <f t="shared" si="101"/>
        <v>24</v>
      </c>
      <c r="U217" s="56">
        <f t="shared" si="101"/>
        <v>15</v>
      </c>
      <c r="V217" s="56">
        <f t="shared" si="101"/>
        <v>21</v>
      </c>
      <c r="W217" s="56">
        <f t="shared" si="101"/>
        <v>14</v>
      </c>
      <c r="X217" s="56">
        <f t="shared" si="101"/>
        <v>29</v>
      </c>
      <c r="Y217" s="56">
        <f t="shared" si="101"/>
        <v>8</v>
      </c>
      <c r="Z217" s="56">
        <f t="shared" si="101"/>
        <v>16</v>
      </c>
      <c r="AA217" s="56">
        <f t="shared" si="101"/>
        <v>32</v>
      </c>
      <c r="AB217" s="56">
        <f t="shared" si="101"/>
        <v>37</v>
      </c>
      <c r="AC217" s="56">
        <f t="shared" si="101"/>
        <v>25</v>
      </c>
      <c r="AD217" s="56">
        <f t="shared" si="101"/>
        <v>36</v>
      </c>
      <c r="AE217" s="56">
        <f t="shared" si="101"/>
        <v>23</v>
      </c>
      <c r="AF217" s="56">
        <f t="shared" si="101"/>
        <v>27</v>
      </c>
      <c r="AG217" s="56">
        <f t="shared" si="101"/>
        <v>29</v>
      </c>
      <c r="AH217" s="56">
        <f t="shared" si="101"/>
        <v>14</v>
      </c>
      <c r="AI217" s="56">
        <f t="shared" si="101"/>
        <v>16</v>
      </c>
      <c r="AJ217" s="56">
        <f t="shared" si="101"/>
        <v>18</v>
      </c>
      <c r="AK217" s="56">
        <f t="shared" si="101"/>
        <v>13</v>
      </c>
      <c r="AL217" s="56">
        <f t="shared" si="101"/>
        <v>16</v>
      </c>
      <c r="AM217" s="100"/>
      <c r="AN217" s="56">
        <f t="shared" si="101"/>
        <v>6</v>
      </c>
      <c r="AO217" s="153" t="s">
        <v>19</v>
      </c>
      <c r="AP217" s="100"/>
      <c r="AQ217" s="56">
        <f t="shared" si="101"/>
        <v>12</v>
      </c>
      <c r="AR217" s="100"/>
      <c r="AS217" s="56">
        <f t="shared" si="101"/>
        <v>18</v>
      </c>
      <c r="AT217" s="56">
        <f t="shared" si="101"/>
        <v>11</v>
      </c>
      <c r="AU217" s="56">
        <f t="shared" si="101"/>
        <v>20</v>
      </c>
      <c r="AV217" s="56">
        <f t="shared" si="101"/>
        <v>14</v>
      </c>
      <c r="AW217" s="56">
        <f t="shared" si="101"/>
        <v>0</v>
      </c>
      <c r="AX217" s="56">
        <f t="shared" si="101"/>
        <v>0</v>
      </c>
      <c r="AY217" s="56">
        <f t="shared" si="101"/>
        <v>0</v>
      </c>
      <c r="AZ217" s="56">
        <f t="shared" si="101"/>
        <v>0</v>
      </c>
      <c r="BA217" s="56">
        <f t="shared" si="101"/>
        <v>0</v>
      </c>
      <c r="BB217" s="56">
        <f t="shared" si="101"/>
        <v>0</v>
      </c>
      <c r="BC217" s="56">
        <f t="shared" si="101"/>
        <v>0</v>
      </c>
      <c r="BD217" s="56">
        <f t="shared" si="101"/>
        <v>0</v>
      </c>
      <c r="BE217" s="56">
        <f t="shared" si="101"/>
        <v>0</v>
      </c>
      <c r="BF217" s="56">
        <f t="shared" si="101"/>
        <v>0</v>
      </c>
      <c r="BG217" s="56">
        <f t="shared" si="101"/>
        <v>0</v>
      </c>
      <c r="BH217" s="56">
        <f t="shared" si="101"/>
        <v>0</v>
      </c>
      <c r="BI217" s="56">
        <f t="shared" si="101"/>
        <v>0</v>
      </c>
      <c r="BJ217" s="56">
        <f t="shared" si="101"/>
        <v>0</v>
      </c>
      <c r="BK217" s="56">
        <f t="shared" si="101"/>
        <v>0</v>
      </c>
      <c r="BL217" s="56">
        <f t="shared" si="101"/>
        <v>0</v>
      </c>
      <c r="BM217" s="56">
        <f t="shared" si="101"/>
        <v>0</v>
      </c>
      <c r="BN217" s="56">
        <f t="shared" si="101"/>
        <v>0</v>
      </c>
      <c r="BO217" s="56">
        <f t="shared" si="101"/>
        <v>0</v>
      </c>
      <c r="BP217" s="56">
        <f t="shared" si="101"/>
        <v>0</v>
      </c>
      <c r="BQ217" s="56">
        <f t="shared" si="101"/>
        <v>0</v>
      </c>
      <c r="BR217" s="56">
        <f t="shared" si="101"/>
        <v>0</v>
      </c>
      <c r="BS217" s="56">
        <f t="shared" si="101"/>
        <v>0</v>
      </c>
    </row>
    <row r="218" spans="1:71" s="182" customFormat="1" ht="15" x14ac:dyDescent="0.25">
      <c r="D218" s="183"/>
      <c r="O218" s="184"/>
      <c r="Q218" s="183"/>
      <c r="R218" s="184"/>
      <c r="S218" s="184"/>
      <c r="T218" s="184"/>
      <c r="V218" s="184"/>
      <c r="W218" s="184"/>
      <c r="Z218" s="184"/>
      <c r="AA218" s="184"/>
      <c r="AJ218" s="184"/>
      <c r="AM218" s="183"/>
      <c r="AP218" s="183"/>
      <c r="AR218" s="183"/>
    </row>
    <row r="219" spans="1:71" s="45" customFormat="1" x14ac:dyDescent="0.25">
      <c r="A219" s="186" t="s">
        <v>157</v>
      </c>
      <c r="B219" s="187"/>
      <c r="C219" s="10">
        <f>$C$10</f>
        <v>44531</v>
      </c>
      <c r="D219" s="9"/>
      <c r="E219" s="10" t="e">
        <f ca="1">$E$10</f>
        <v>#NAME?</v>
      </c>
      <c r="F219" s="10" t="e">
        <f ca="1">$F$10</f>
        <v>#NAME?</v>
      </c>
      <c r="G219" s="10" t="e">
        <f ca="1">$G$10</f>
        <v>#NAME?</v>
      </c>
      <c r="H219" s="10" t="e">
        <f ca="1">$H$10</f>
        <v>#NAME?</v>
      </c>
      <c r="I219" s="10" t="e">
        <f ca="1">$I$10</f>
        <v>#NAME?</v>
      </c>
      <c r="J219" s="10" t="e">
        <f ca="1">$J$10</f>
        <v>#NAME?</v>
      </c>
      <c r="K219" s="10" t="e">
        <f ca="1">$K$10</f>
        <v>#NAME?</v>
      </c>
      <c r="L219" s="10" t="e">
        <f ca="1">$L$10</f>
        <v>#NAME?</v>
      </c>
      <c r="M219" s="10" t="e">
        <f ca="1">$M$10</f>
        <v>#NAME?</v>
      </c>
      <c r="N219" s="10" t="e">
        <f ca="1">$N$10</f>
        <v>#NAME?</v>
      </c>
      <c r="O219" s="10" t="e">
        <f ca="1">$O$10</f>
        <v>#NAME?</v>
      </c>
      <c r="P219" s="188" t="e">
        <f ca="1">$P$10</f>
        <v>#NAME?</v>
      </c>
      <c r="Q219" s="187"/>
      <c r="R219" s="10" t="e">
        <f t="shared" ref="R219:AK219" ca="1" si="102">R10</f>
        <v>#NAME?</v>
      </c>
      <c r="S219" s="10" t="e">
        <f t="shared" ca="1" si="102"/>
        <v>#NAME?</v>
      </c>
      <c r="T219" s="131" t="e">
        <f t="shared" ca="1" si="102"/>
        <v>#NAME?</v>
      </c>
      <c r="U219" s="131" t="e">
        <f t="shared" ca="1" si="102"/>
        <v>#NAME?</v>
      </c>
      <c r="V219" s="131" t="e">
        <f t="shared" ca="1" si="102"/>
        <v>#NAME?</v>
      </c>
      <c r="W219" s="131" t="e">
        <f t="shared" ca="1" si="102"/>
        <v>#NAME?</v>
      </c>
      <c r="X219" s="131" t="e">
        <f t="shared" ca="1" si="102"/>
        <v>#NAME?</v>
      </c>
      <c r="Y219" s="131" t="e">
        <f t="shared" ca="1" si="102"/>
        <v>#NAME?</v>
      </c>
      <c r="Z219" s="131" t="e">
        <f t="shared" ca="1" si="102"/>
        <v>#NAME?</v>
      </c>
      <c r="AA219" s="131" t="e">
        <f t="shared" ca="1" si="102"/>
        <v>#NAME?</v>
      </c>
      <c r="AB219" s="131" t="e">
        <f t="shared" ca="1" si="102"/>
        <v>#NAME?</v>
      </c>
      <c r="AC219" s="131" t="e">
        <f t="shared" ca="1" si="102"/>
        <v>#NAME?</v>
      </c>
      <c r="AD219" s="131" t="e">
        <f t="shared" ca="1" si="102"/>
        <v>#NAME?</v>
      </c>
      <c r="AE219" s="131" t="e">
        <f t="shared" ca="1" si="102"/>
        <v>#NAME?</v>
      </c>
      <c r="AF219" s="131" t="e">
        <f t="shared" ca="1" si="102"/>
        <v>#NAME?</v>
      </c>
      <c r="AG219" s="131" t="e">
        <f t="shared" ca="1" si="102"/>
        <v>#NAME?</v>
      </c>
      <c r="AH219" s="131" t="e">
        <f t="shared" ca="1" si="102"/>
        <v>#NAME?</v>
      </c>
      <c r="AI219" s="131" t="e">
        <f t="shared" ca="1" si="102"/>
        <v>#NAME?</v>
      </c>
      <c r="AJ219" s="131" t="e">
        <f t="shared" ca="1" si="102"/>
        <v>#NAME?</v>
      </c>
      <c r="AK219" s="131" t="e">
        <f t="shared" ca="1" si="102"/>
        <v>#NAME?</v>
      </c>
      <c r="AL219" s="189" t="e">
        <f ca="1">AL$10</f>
        <v>#NAME?</v>
      </c>
      <c r="AM219" s="131"/>
      <c r="AN219" s="44" t="str">
        <f t="shared" ref="AN219:AS219" si="103">AN$10</f>
        <v>1-10-out-24</v>
      </c>
      <c r="AO219" s="186" t="s">
        <v>158</v>
      </c>
      <c r="AP219" s="131"/>
      <c r="AQ219" s="44" t="str">
        <f t="shared" si="103"/>
        <v>11-31-out-24</v>
      </c>
      <c r="AR219" s="131"/>
      <c r="AS219" s="44" t="e">
        <f t="shared" ca="1" si="103"/>
        <v>#NAME?</v>
      </c>
      <c r="AT219" s="131" t="e">
        <f t="shared" ref="AT219:BS219" ca="1" si="104">AT10</f>
        <v>#NAME?</v>
      </c>
      <c r="AU219" s="131" t="e">
        <f t="shared" ca="1" si="104"/>
        <v>#NAME?</v>
      </c>
      <c r="AV219" s="131" t="e">
        <f t="shared" ca="1" si="104"/>
        <v>#NAME?</v>
      </c>
      <c r="AW219" s="131" t="e">
        <f t="shared" ca="1" si="104"/>
        <v>#NAME?</v>
      </c>
      <c r="AX219" s="131" t="e">
        <f t="shared" ca="1" si="104"/>
        <v>#NAME?</v>
      </c>
      <c r="AY219" s="131" t="e">
        <f t="shared" ca="1" si="104"/>
        <v>#NAME?</v>
      </c>
      <c r="AZ219" s="131" t="e">
        <f t="shared" ca="1" si="104"/>
        <v>#NAME?</v>
      </c>
      <c r="BA219" s="131" t="e">
        <f t="shared" ca="1" si="104"/>
        <v>#NAME?</v>
      </c>
      <c r="BB219" s="131" t="e">
        <f t="shared" ca="1" si="104"/>
        <v>#NAME?</v>
      </c>
      <c r="BC219" s="131" t="e">
        <f t="shared" ca="1" si="104"/>
        <v>#NAME?</v>
      </c>
      <c r="BD219" s="131" t="e">
        <f t="shared" ca="1" si="104"/>
        <v>#NAME?</v>
      </c>
      <c r="BE219" s="131" t="e">
        <f t="shared" ca="1" si="104"/>
        <v>#NAME?</v>
      </c>
      <c r="BF219" s="131" t="e">
        <f t="shared" ca="1" si="104"/>
        <v>#NAME?</v>
      </c>
      <c r="BG219" s="131" t="e">
        <f t="shared" ca="1" si="104"/>
        <v>#NAME?</v>
      </c>
      <c r="BH219" s="131" t="e">
        <f t="shared" ca="1" si="104"/>
        <v>#NAME?</v>
      </c>
      <c r="BI219" s="131" t="e">
        <f t="shared" ca="1" si="104"/>
        <v>#NAME?</v>
      </c>
      <c r="BJ219" s="131" t="e">
        <f t="shared" ca="1" si="104"/>
        <v>#NAME?</v>
      </c>
      <c r="BK219" s="131" t="e">
        <f t="shared" ca="1" si="104"/>
        <v>#NAME?</v>
      </c>
      <c r="BL219" s="131" t="e">
        <f t="shared" ca="1" si="104"/>
        <v>#NAME?</v>
      </c>
      <c r="BM219" s="131" t="e">
        <f t="shared" ca="1" si="104"/>
        <v>#NAME?</v>
      </c>
      <c r="BN219" s="131" t="e">
        <f t="shared" ca="1" si="104"/>
        <v>#NAME?</v>
      </c>
      <c r="BO219" s="131" t="e">
        <f t="shared" ca="1" si="104"/>
        <v>#NAME?</v>
      </c>
      <c r="BP219" s="131" t="e">
        <f t="shared" ca="1" si="104"/>
        <v>#NAME?</v>
      </c>
      <c r="BQ219" s="131" t="e">
        <f t="shared" ca="1" si="104"/>
        <v>#NAME?</v>
      </c>
      <c r="BR219" s="131" t="e">
        <f t="shared" ca="1" si="104"/>
        <v>#NAME?</v>
      </c>
      <c r="BS219" s="131" t="e">
        <f t="shared" ca="1" si="104"/>
        <v>#NAME?</v>
      </c>
    </row>
    <row r="220" spans="1:71" x14ac:dyDescent="0.2">
      <c r="A220" s="190" t="s">
        <v>150</v>
      </c>
      <c r="B220" s="191"/>
      <c r="C220" s="123">
        <v>0</v>
      </c>
      <c r="D220" s="192"/>
      <c r="E220" s="123">
        <v>0</v>
      </c>
      <c r="F220" s="123">
        <v>0</v>
      </c>
      <c r="G220" s="123">
        <v>0</v>
      </c>
      <c r="H220" s="123">
        <v>0</v>
      </c>
      <c r="I220" s="193">
        <v>0</v>
      </c>
      <c r="J220" s="123">
        <v>0</v>
      </c>
      <c r="K220" s="123">
        <v>0</v>
      </c>
      <c r="L220" s="123">
        <v>0</v>
      </c>
      <c r="M220" s="123">
        <v>0</v>
      </c>
      <c r="N220" s="123">
        <v>0</v>
      </c>
      <c r="O220" s="123">
        <v>0</v>
      </c>
      <c r="P220" s="194">
        <v>0</v>
      </c>
      <c r="Q220" s="121"/>
      <c r="R220" s="123">
        <v>0</v>
      </c>
      <c r="S220" s="195">
        <v>0</v>
      </c>
      <c r="T220" s="124">
        <v>0</v>
      </c>
      <c r="U220" s="124">
        <v>0</v>
      </c>
      <c r="V220" s="124">
        <v>0</v>
      </c>
      <c r="W220" s="124">
        <v>0</v>
      </c>
      <c r="X220" s="124">
        <v>0</v>
      </c>
      <c r="Y220" s="124">
        <v>0</v>
      </c>
      <c r="Z220" s="124">
        <v>0</v>
      </c>
      <c r="AA220" s="124">
        <v>0</v>
      </c>
      <c r="AB220" s="124">
        <v>0</v>
      </c>
      <c r="AC220" s="124">
        <v>0</v>
      </c>
      <c r="AD220" s="76">
        <v>0</v>
      </c>
      <c r="AE220" s="124">
        <v>0</v>
      </c>
      <c r="AF220" s="124">
        <v>0</v>
      </c>
      <c r="AG220" s="124">
        <v>0</v>
      </c>
      <c r="AH220" s="124">
        <v>0</v>
      </c>
      <c r="AI220" s="124">
        <v>0</v>
      </c>
      <c r="AJ220" s="124">
        <v>0</v>
      </c>
      <c r="AK220" s="124">
        <v>0</v>
      </c>
      <c r="AL220" s="124">
        <v>0</v>
      </c>
      <c r="AM220" s="109"/>
      <c r="AN220" s="124">
        <v>0</v>
      </c>
      <c r="AO220" s="190" t="s">
        <v>150</v>
      </c>
      <c r="AP220" s="109"/>
      <c r="AQ220" s="124">
        <v>0</v>
      </c>
      <c r="AR220" s="109"/>
      <c r="AS220" s="19">
        <f>IF(AQ220="","",(SUM(AQ220,AN220)))</f>
        <v>0</v>
      </c>
      <c r="AT220" s="124">
        <v>0</v>
      </c>
      <c r="AU220" s="124">
        <v>0</v>
      </c>
      <c r="AV220" s="124">
        <v>0</v>
      </c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</row>
    <row r="221" spans="1:71" x14ac:dyDescent="0.2">
      <c r="A221" s="190" t="s">
        <v>151</v>
      </c>
      <c r="B221" s="191"/>
      <c r="C221" s="123">
        <v>0</v>
      </c>
      <c r="D221" s="192"/>
      <c r="E221" s="123">
        <v>0</v>
      </c>
      <c r="F221" s="123">
        <v>2</v>
      </c>
      <c r="G221" s="123">
        <v>1</v>
      </c>
      <c r="H221" s="123">
        <v>0</v>
      </c>
      <c r="I221" s="195">
        <v>0</v>
      </c>
      <c r="J221" s="123">
        <v>0</v>
      </c>
      <c r="K221" s="123">
        <v>0</v>
      </c>
      <c r="L221" s="123">
        <v>0</v>
      </c>
      <c r="M221" s="123">
        <v>0</v>
      </c>
      <c r="N221" s="123">
        <v>0</v>
      </c>
      <c r="O221" s="123">
        <v>0</v>
      </c>
      <c r="P221" s="194">
        <v>0</v>
      </c>
      <c r="Q221" s="121"/>
      <c r="R221" s="123">
        <v>0</v>
      </c>
      <c r="S221" s="195">
        <v>0</v>
      </c>
      <c r="T221" s="124">
        <v>0</v>
      </c>
      <c r="U221" s="124">
        <v>0</v>
      </c>
      <c r="V221" s="124">
        <v>0</v>
      </c>
      <c r="W221" s="124">
        <v>0</v>
      </c>
      <c r="X221" s="124">
        <v>0</v>
      </c>
      <c r="Y221" s="124">
        <v>0</v>
      </c>
      <c r="Z221" s="124">
        <v>0</v>
      </c>
      <c r="AA221" s="124">
        <v>0</v>
      </c>
      <c r="AB221" s="124">
        <v>0</v>
      </c>
      <c r="AC221" s="124">
        <v>0</v>
      </c>
      <c r="AD221" s="79">
        <v>0</v>
      </c>
      <c r="AE221" s="124">
        <v>0</v>
      </c>
      <c r="AF221" s="124">
        <v>0</v>
      </c>
      <c r="AG221" s="124">
        <v>0</v>
      </c>
      <c r="AH221" s="124">
        <v>0</v>
      </c>
      <c r="AI221" s="124">
        <v>0</v>
      </c>
      <c r="AJ221" s="124">
        <v>0</v>
      </c>
      <c r="AK221" s="124">
        <v>0</v>
      </c>
      <c r="AL221" s="124">
        <v>0</v>
      </c>
      <c r="AM221" s="109"/>
      <c r="AN221" s="124">
        <v>0</v>
      </c>
      <c r="AO221" s="190" t="s">
        <v>151</v>
      </c>
      <c r="AP221" s="109"/>
      <c r="AQ221" s="124">
        <v>0</v>
      </c>
      <c r="AR221" s="109"/>
      <c r="AS221" s="19">
        <f>IF(AQ221="","",(SUM(AQ221,AN221)))</f>
        <v>0</v>
      </c>
      <c r="AT221" s="124">
        <v>0</v>
      </c>
      <c r="AU221" s="124">
        <v>0</v>
      </c>
      <c r="AV221" s="124">
        <v>0</v>
      </c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</row>
    <row r="222" spans="1:71" x14ac:dyDescent="0.2">
      <c r="A222" s="190" t="s">
        <v>152</v>
      </c>
      <c r="B222" s="191"/>
      <c r="C222" s="123">
        <v>0</v>
      </c>
      <c r="D222" s="192"/>
      <c r="E222" s="123">
        <v>0</v>
      </c>
      <c r="F222" s="123">
        <v>5</v>
      </c>
      <c r="G222" s="123">
        <v>5</v>
      </c>
      <c r="H222" s="123">
        <v>0</v>
      </c>
      <c r="I222" s="195">
        <v>0</v>
      </c>
      <c r="J222" s="123">
        <v>0</v>
      </c>
      <c r="K222" s="123">
        <v>0</v>
      </c>
      <c r="L222" s="123">
        <v>0</v>
      </c>
      <c r="M222" s="123">
        <v>0</v>
      </c>
      <c r="N222" s="123">
        <v>0</v>
      </c>
      <c r="O222" s="123">
        <v>0</v>
      </c>
      <c r="P222" s="194">
        <v>0</v>
      </c>
      <c r="Q222" s="121"/>
      <c r="R222" s="123">
        <v>0</v>
      </c>
      <c r="S222" s="195">
        <v>0</v>
      </c>
      <c r="T222" s="124">
        <v>0</v>
      </c>
      <c r="U222" s="124">
        <v>0</v>
      </c>
      <c r="V222" s="124">
        <v>0</v>
      </c>
      <c r="W222" s="124">
        <v>0</v>
      </c>
      <c r="X222" s="124">
        <v>0</v>
      </c>
      <c r="Y222" s="124">
        <v>0</v>
      </c>
      <c r="Z222" s="124">
        <v>0</v>
      </c>
      <c r="AA222" s="124">
        <v>0</v>
      </c>
      <c r="AB222" s="124">
        <v>0</v>
      </c>
      <c r="AC222" s="124">
        <v>0</v>
      </c>
      <c r="AD222" s="79">
        <v>0</v>
      </c>
      <c r="AE222" s="124">
        <v>0</v>
      </c>
      <c r="AF222" s="124">
        <v>0</v>
      </c>
      <c r="AG222" s="124">
        <v>0</v>
      </c>
      <c r="AH222" s="124">
        <v>0</v>
      </c>
      <c r="AI222" s="124">
        <v>0</v>
      </c>
      <c r="AJ222" s="124">
        <v>0</v>
      </c>
      <c r="AK222" s="124">
        <v>0</v>
      </c>
      <c r="AL222" s="124">
        <v>0</v>
      </c>
      <c r="AM222" s="109"/>
      <c r="AN222" s="124">
        <v>0</v>
      </c>
      <c r="AO222" s="190" t="s">
        <v>152</v>
      </c>
      <c r="AP222" s="109"/>
      <c r="AQ222" s="124">
        <v>0</v>
      </c>
      <c r="AR222" s="109"/>
      <c r="AS222" s="19">
        <f>IF(AQ222="","",(SUM(AQ222,AN222)))</f>
        <v>0</v>
      </c>
      <c r="AT222" s="124">
        <v>0</v>
      </c>
      <c r="AU222" s="124">
        <v>0</v>
      </c>
      <c r="AV222" s="124">
        <v>0</v>
      </c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</row>
    <row r="223" spans="1:71" x14ac:dyDescent="0.25">
      <c r="A223" s="196" t="s">
        <v>19</v>
      </c>
      <c r="B223" s="197"/>
      <c r="C223" s="39">
        <f>SUM(C220:C222)</f>
        <v>0</v>
      </c>
      <c r="D223" s="198"/>
      <c r="E223" s="39">
        <f t="shared" ref="E223:L223" si="105">SUM(E220:E222)</f>
        <v>0</v>
      </c>
      <c r="F223" s="39">
        <f t="shared" si="105"/>
        <v>7</v>
      </c>
      <c r="G223" s="39">
        <f t="shared" si="105"/>
        <v>6</v>
      </c>
      <c r="H223" s="39">
        <f t="shared" si="105"/>
        <v>0</v>
      </c>
      <c r="I223" s="39">
        <f t="shared" si="105"/>
        <v>0</v>
      </c>
      <c r="J223" s="39">
        <f t="shared" si="105"/>
        <v>0</v>
      </c>
      <c r="K223" s="39">
        <f t="shared" si="105"/>
        <v>0</v>
      </c>
      <c r="L223" s="39">
        <f t="shared" si="105"/>
        <v>0</v>
      </c>
      <c r="M223" s="39">
        <f>SUM(M220:M222)</f>
        <v>0</v>
      </c>
      <c r="N223" s="39">
        <f>SUM(N220:N222)</f>
        <v>0</v>
      </c>
      <c r="O223" s="39">
        <f>SUM(O220:O222)</f>
        <v>0</v>
      </c>
      <c r="P223" s="199">
        <f t="shared" ref="P223:BS223" si="106">SUM(P220:P222)</f>
        <v>0</v>
      </c>
      <c r="Q223" s="200"/>
      <c r="R223" s="39">
        <f t="shared" si="106"/>
        <v>0</v>
      </c>
      <c r="S223" s="39">
        <f t="shared" si="106"/>
        <v>0</v>
      </c>
      <c r="T223" s="100">
        <f t="shared" si="106"/>
        <v>0</v>
      </c>
      <c r="U223" s="100">
        <f t="shared" si="106"/>
        <v>0</v>
      </c>
      <c r="V223" s="100">
        <f t="shared" si="106"/>
        <v>0</v>
      </c>
      <c r="W223" s="100">
        <f t="shared" si="106"/>
        <v>0</v>
      </c>
      <c r="X223" s="100">
        <f t="shared" si="106"/>
        <v>0</v>
      </c>
      <c r="Y223" s="100">
        <f t="shared" si="106"/>
        <v>0</v>
      </c>
      <c r="Z223" s="100">
        <f t="shared" si="106"/>
        <v>0</v>
      </c>
      <c r="AA223" s="100">
        <f t="shared" si="106"/>
        <v>0</v>
      </c>
      <c r="AB223" s="100">
        <f t="shared" si="106"/>
        <v>0</v>
      </c>
      <c r="AC223" s="100">
        <f t="shared" si="106"/>
        <v>0</v>
      </c>
      <c r="AD223" s="100">
        <f t="shared" si="106"/>
        <v>0</v>
      </c>
      <c r="AE223" s="100">
        <f t="shared" si="106"/>
        <v>0</v>
      </c>
      <c r="AF223" s="100">
        <f t="shared" si="106"/>
        <v>0</v>
      </c>
      <c r="AG223" s="100">
        <f t="shared" si="106"/>
        <v>0</v>
      </c>
      <c r="AH223" s="100">
        <f t="shared" si="106"/>
        <v>0</v>
      </c>
      <c r="AI223" s="100">
        <f t="shared" si="106"/>
        <v>0</v>
      </c>
      <c r="AJ223" s="100">
        <f t="shared" si="106"/>
        <v>0</v>
      </c>
      <c r="AK223" s="100">
        <f t="shared" si="106"/>
        <v>0</v>
      </c>
      <c r="AL223" s="100">
        <f t="shared" si="106"/>
        <v>0</v>
      </c>
      <c r="AM223" s="100"/>
      <c r="AN223" s="100">
        <f t="shared" si="106"/>
        <v>0</v>
      </c>
      <c r="AO223" s="196" t="s">
        <v>19</v>
      </c>
      <c r="AP223" s="100"/>
      <c r="AQ223" s="100">
        <f t="shared" si="106"/>
        <v>0</v>
      </c>
      <c r="AR223" s="100"/>
      <c r="AS223" s="100">
        <f t="shared" si="106"/>
        <v>0</v>
      </c>
      <c r="AT223" s="100">
        <f t="shared" si="106"/>
        <v>0</v>
      </c>
      <c r="AU223" s="100">
        <f t="shared" si="106"/>
        <v>0</v>
      </c>
      <c r="AV223" s="100">
        <f t="shared" si="106"/>
        <v>0</v>
      </c>
      <c r="AW223" s="100">
        <f t="shared" si="106"/>
        <v>0</v>
      </c>
      <c r="AX223" s="100">
        <f t="shared" si="106"/>
        <v>0</v>
      </c>
      <c r="AY223" s="100">
        <f t="shared" si="106"/>
        <v>0</v>
      </c>
      <c r="AZ223" s="100">
        <f t="shared" si="106"/>
        <v>0</v>
      </c>
      <c r="BA223" s="100">
        <f t="shared" si="106"/>
        <v>0</v>
      </c>
      <c r="BB223" s="100">
        <f t="shared" si="106"/>
        <v>0</v>
      </c>
      <c r="BC223" s="100">
        <f t="shared" si="106"/>
        <v>0</v>
      </c>
      <c r="BD223" s="100">
        <f t="shared" si="106"/>
        <v>0</v>
      </c>
      <c r="BE223" s="100">
        <f t="shared" si="106"/>
        <v>0</v>
      </c>
      <c r="BF223" s="100">
        <f t="shared" si="106"/>
        <v>0</v>
      </c>
      <c r="BG223" s="100">
        <f t="shared" si="106"/>
        <v>0</v>
      </c>
      <c r="BH223" s="100">
        <f t="shared" si="106"/>
        <v>0</v>
      </c>
      <c r="BI223" s="100">
        <f t="shared" si="106"/>
        <v>0</v>
      </c>
      <c r="BJ223" s="100">
        <f t="shared" si="106"/>
        <v>0</v>
      </c>
      <c r="BK223" s="100">
        <f t="shared" si="106"/>
        <v>0</v>
      </c>
      <c r="BL223" s="100">
        <f t="shared" si="106"/>
        <v>0</v>
      </c>
      <c r="BM223" s="100">
        <f t="shared" si="106"/>
        <v>0</v>
      </c>
      <c r="BN223" s="100">
        <f t="shared" si="106"/>
        <v>0</v>
      </c>
      <c r="BO223" s="100">
        <f t="shared" si="106"/>
        <v>0</v>
      </c>
      <c r="BP223" s="100">
        <f t="shared" si="106"/>
        <v>0</v>
      </c>
      <c r="BQ223" s="100">
        <f t="shared" si="106"/>
        <v>0</v>
      </c>
      <c r="BR223" s="100">
        <f t="shared" si="106"/>
        <v>0</v>
      </c>
      <c r="BS223" s="100">
        <f t="shared" si="106"/>
        <v>0</v>
      </c>
    </row>
    <row r="224" spans="1:71" x14ac:dyDescent="0.25">
      <c r="A224" s="201"/>
      <c r="B224" s="202"/>
      <c r="C224" s="202"/>
      <c r="D224" s="203"/>
      <c r="E224" s="202"/>
      <c r="F224" s="202"/>
      <c r="G224" s="202"/>
      <c r="H224" s="127"/>
      <c r="I224" s="127"/>
      <c r="J224" s="202"/>
      <c r="K224" s="202"/>
      <c r="L224" s="202"/>
      <c r="M224" s="202"/>
      <c r="N224" s="202"/>
      <c r="O224" s="127"/>
      <c r="P224" s="202"/>
      <c r="Q224" s="203"/>
      <c r="R224" s="127"/>
    </row>
    <row r="225" spans="1:71" x14ac:dyDescent="0.25">
      <c r="A225" s="373" t="s">
        <v>159</v>
      </c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  <c r="BA225" s="373"/>
      <c r="BB225" s="373"/>
      <c r="BC225" s="373"/>
      <c r="BD225" s="373"/>
      <c r="BE225" s="373"/>
      <c r="BF225" s="373"/>
      <c r="BG225" s="373"/>
      <c r="BH225" s="373"/>
      <c r="BI225" s="373"/>
      <c r="BJ225" s="373"/>
      <c r="BK225" s="373"/>
      <c r="BL225" s="373"/>
      <c r="BM225" s="373"/>
      <c r="BN225" s="373"/>
      <c r="BO225" s="373"/>
      <c r="BP225" s="373"/>
      <c r="BQ225" s="373"/>
      <c r="BR225" s="373"/>
      <c r="BS225" s="373"/>
    </row>
    <row r="226" spans="1:71" x14ac:dyDescent="0.25">
      <c r="A226" s="373"/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  <c r="BA226" s="373"/>
      <c r="BB226" s="373"/>
      <c r="BC226" s="373"/>
      <c r="BD226" s="373"/>
      <c r="BE226" s="373"/>
      <c r="BF226" s="373"/>
      <c r="BG226" s="373"/>
      <c r="BH226" s="373"/>
      <c r="BI226" s="373"/>
      <c r="BJ226" s="373"/>
      <c r="BK226" s="373"/>
      <c r="BL226" s="373"/>
      <c r="BM226" s="373"/>
      <c r="BN226" s="373"/>
      <c r="BO226" s="373"/>
      <c r="BP226" s="373"/>
      <c r="BQ226" s="373"/>
      <c r="BR226" s="373"/>
      <c r="BS226" s="373"/>
    </row>
    <row r="227" spans="1:71" x14ac:dyDescent="0.25">
      <c r="A227" s="373"/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  <c r="BA227" s="373"/>
      <c r="BB227" s="373"/>
      <c r="BC227" s="373"/>
      <c r="BD227" s="373"/>
      <c r="BE227" s="373"/>
      <c r="BF227" s="373"/>
      <c r="BG227" s="373"/>
      <c r="BH227" s="373"/>
      <c r="BI227" s="373"/>
      <c r="BJ227" s="373"/>
      <c r="BK227" s="373"/>
      <c r="BL227" s="373"/>
      <c r="BM227" s="373"/>
      <c r="BN227" s="373"/>
      <c r="BO227" s="373"/>
      <c r="BP227" s="373"/>
      <c r="BQ227" s="373"/>
      <c r="BR227" s="373"/>
      <c r="BS227" s="373"/>
    </row>
    <row r="228" spans="1:71" x14ac:dyDescent="0.25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  <c r="BA228" s="373"/>
      <c r="BB228" s="373"/>
      <c r="BC228" s="373"/>
      <c r="BD228" s="373"/>
      <c r="BE228" s="373"/>
      <c r="BF228" s="373"/>
      <c r="BG228" s="373"/>
      <c r="BH228" s="373"/>
      <c r="BI228" s="373"/>
      <c r="BJ228" s="373"/>
      <c r="BK228" s="373"/>
      <c r="BL228" s="373"/>
      <c r="BM228" s="373"/>
      <c r="BN228" s="373"/>
      <c r="BO228" s="373"/>
      <c r="BP228" s="373"/>
      <c r="BQ228" s="373"/>
      <c r="BR228" s="373"/>
      <c r="BS228" s="373"/>
    </row>
    <row r="229" spans="1:71" x14ac:dyDescent="0.25">
      <c r="A229" s="373"/>
      <c r="B229" s="373"/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BA229" s="373"/>
      <c r="BB229" s="373"/>
      <c r="BC229" s="373"/>
      <c r="BD229" s="373"/>
      <c r="BE229" s="373"/>
      <c r="BF229" s="373"/>
      <c r="BG229" s="373"/>
      <c r="BH229" s="373"/>
      <c r="BI229" s="373"/>
      <c r="BJ229" s="373"/>
      <c r="BK229" s="373"/>
      <c r="BL229" s="373"/>
      <c r="BM229" s="373"/>
      <c r="BN229" s="373"/>
      <c r="BO229" s="373"/>
      <c r="BP229" s="373"/>
      <c r="BQ229" s="373"/>
      <c r="BR229" s="373"/>
      <c r="BS229" s="373"/>
    </row>
    <row r="230" spans="1:71" x14ac:dyDescent="0.25">
      <c r="A230" s="373"/>
      <c r="B230" s="373"/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  <c r="BA230" s="373"/>
      <c r="BB230" s="373"/>
      <c r="BC230" s="373"/>
      <c r="BD230" s="373"/>
      <c r="BE230" s="373"/>
      <c r="BF230" s="373"/>
      <c r="BG230" s="373"/>
      <c r="BH230" s="373"/>
      <c r="BI230" s="373"/>
      <c r="BJ230" s="373"/>
      <c r="BK230" s="373"/>
      <c r="BL230" s="373"/>
      <c r="BM230" s="373"/>
      <c r="BN230" s="373"/>
      <c r="BO230" s="373"/>
      <c r="BP230" s="373"/>
      <c r="BQ230" s="373"/>
      <c r="BR230" s="373"/>
      <c r="BS230" s="373"/>
    </row>
    <row r="231" spans="1:71" x14ac:dyDescent="0.25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373"/>
      <c r="BC231" s="373"/>
      <c r="BD231" s="373"/>
      <c r="BE231" s="373"/>
      <c r="BF231" s="373"/>
      <c r="BG231" s="373"/>
      <c r="BH231" s="373"/>
      <c r="BI231" s="373"/>
      <c r="BJ231" s="373"/>
      <c r="BK231" s="373"/>
      <c r="BL231" s="373"/>
      <c r="BM231" s="373"/>
      <c r="BN231" s="373"/>
      <c r="BO231" s="373"/>
      <c r="BP231" s="373"/>
      <c r="BQ231" s="373"/>
      <c r="BR231" s="373"/>
      <c r="BS231" s="373"/>
    </row>
  </sheetData>
  <mergeCells count="8">
    <mergeCell ref="A225:BS231"/>
    <mergeCell ref="A1:BS6"/>
    <mergeCell ref="A7:BS7"/>
    <mergeCell ref="B8:AN8"/>
    <mergeCell ref="AO8:BS8"/>
    <mergeCell ref="D90:D91"/>
    <mergeCell ref="Q90:Q91"/>
    <mergeCell ref="AM90:AM91"/>
  </mergeCells>
  <conditionalFormatting sqref="A1 BT1:IV22 A7:A8 R9:AT9 AU9:BS10 A9:Q13 R10:AN10 AP10:AT10 R11:W13 AA11:AB20 A14:W18 R19:W20 A19:Q22 R21:AN22 BS21:BS22 AP21:AS23 AU21:BR23 AT21:AT26 BS23:IV26 A23:AN28 AU24:AU26 AW24:BR26 AP27:BS28 BT27:IV148 R29:AN29 A29:P32 Q29:Q34 R30:AH30 AJ30:AN30 R31:AN32 AP31:BS32 R33:AC34 AF33:AF35 AJ33:AK35 A33:O36 AT33:AT36 AW33:BS36 Q35:AC35 Q36:W36 AA36:AB36 A37:P39 R37:AN39 AP37:BS39 Q37:Q40 R40:T40 V40:X40 AA40:AB41 A40:O58 Q41:W41 R42:T58 V42:X58 AA42:AA58 Q42:Q62 R59:AN61 AP59:BS61 A59:P63 R62:T62 V62:W62 AA62 Q63:W63 AA63:AB63 R64:T80 V64:W80 AA64:AA80 A64:Q90 R81:AN83 AP81:BS83 R84:AH84 AJ84:AN84 AP85:BS86 R85:AN89 AP88:BS89 AH90:AN90 R90:T91 V90:AC91 AE90:AF91 A91:C91 E91:P91 AH91:AL91 AN91 AP92:BS94 R92:AN96 A92:P97 Q92:Q145 AP96:BS97 R97:AL97 AM97:AN98 A98:O98 R98:AD98 AF98 AJ98:AL98 R99:AN99 AP99:AQ99 A99:P100 AS99:BS100 AR99:AR223 R100:AL100 AN100 AQ100 AM100:AM106 AP100:AP107 A101:O106 AQ107 R107:AN108 A107:P109 AS107:BS109 AP108:AQ108 R109:AL109 AN109 AQ109 AM109:AM149 AP109:AP149 A110:O111 R110:T111 V110:W111 AA110:AA111 AC110:AC111 AF110:AF111 AJ110:AK111 AW110:BS111 R112:AL114 AN112:AN114 AQ112:AQ114 AS112:BS114 A112:P115 R115:AH115 AJ115:AK117 AW115:BS117 V116:X117 Z116:AC117 AF116:AF117 R116:T145 A116:O149 AA118:AA145 V118:W149 AC127 AF127 AJ127:AK127 AW127:BS127 AC133:AC134 AF133:AF134 AJ133:AK134 AW133:BS134 Y146:AA147 Q146:T149 AC147 AW147:BS148 AF147:AF149 AJ147:AK149 Y148:AC149 AW149:IV149 AM150:AN151 AP150:AQ151 A150:P152 R150:AL152 AS150:BS152 Q150:Q153 BT150:IV65536 AN152 AQ152 AP152:AP164 AM152:AM198 R153:T153 V153:AC154 AF153:AF154 AJ153:AK154 AW153:BS154 A153:O163 Q154:T154 AA155:AA159 V155:X162 R155:T163 Q155:Q198 Z160:AC162 AF160:AF163 AJ160:AK163 AW160:BS163 V163:AC163 AQ164 R164:AL166 AN164:AN166 AS164:BS166 A164:P198 AP165:AQ165 AQ166 AP166:AP179 R167:T178 V167:W178 AA167:AA178 AQ179 R179:AL181 AN179:AN181 AS179:BS181 AP180:AQ180 AQ181 AP181:AP199 AA182:AB182 R182:W198 AA183:AA186 AA187:AB198 A199:AN199 AQ199 AS199:BS201 AD200:AN200 AP200:AQ200 R200:AC201 A200:Q224 AD201:AL201 AN201 AQ201 AM201:AM205 AP201:AP205 R202:T204 V202:W204 AA202:AB204 R205:AL205 AN205 AQ205 AS205:AT207 AU205:BS213 R206:AN206 AP206:AQ212 R207:AL207 AM207:AN211 R208:AC210 AE208:AL210 AT208:AT210 R211:AL211 AS211:AT213 R212:AN212 R213:AL213 AN213 AQ213 AM213:AM217 AP213:AP217 R214:T216 V214:W216 AA214:AB216 R217:AL217 AN217 AQ217 AS217:AT219 AU217:BS224 R218:AN219 AP218:AQ223 R220:AC222 AE220:AN222 AT220:AT222 R223:AN223 AS223:AT223 R224:AT224 A225:A231 A232:BS65536">
    <cfRule type="cellIs" dxfId="8" priority="3" operator="equal">
      <formula>"N/A"</formula>
    </cfRule>
  </conditionalFormatting>
  <conditionalFormatting sqref="B8">
    <cfRule type="cellIs" dxfId="7" priority="2" operator="equal">
      <formula>"N/A"</formula>
    </cfRule>
  </conditionalFormatting>
  <conditionalFormatting sqref="AO10:AO14 AO17:AO28 AO31:AO39 AO41:AO45 AO47:AO49 AO51:AO61 AO63:AO67 AO69:AO71 AO73:AO82 AO85 AO88 AO96 AO99:AO197 AO199:AO223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rowBreaks count="4" manualBreakCount="4">
    <brk id="60" max="70" man="1"/>
    <brk id="113" max="70" man="1"/>
    <brk id="165" max="70" man="1"/>
    <brk id="206" max="4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3911-98D9-4D24-AEE7-3F500D22F243}">
  <sheetPr>
    <tabColor theme="5" tint="0.39997558519241921"/>
  </sheetPr>
  <dimension ref="A1:BK85"/>
  <sheetViews>
    <sheetView showGridLines="0" tabSelected="1" defaultGridColor="0" view="pageBreakPreview" colorId="0" zoomScaleNormal="100" zoomScaleSheetLayoutView="100" workbookViewId="0">
      <selection activeCell="A13" sqref="A13"/>
    </sheetView>
  </sheetViews>
  <sheetFormatPr defaultColWidth="8.7109375" defaultRowHeight="12.75" x14ac:dyDescent="0.2"/>
  <cols>
    <col min="1" max="1" width="76" style="232" customWidth="1"/>
    <col min="2" max="2" width="20.7109375" style="233" hidden="1" customWidth="1"/>
    <col min="3" max="14" width="8.7109375" style="233" hidden="1" customWidth="1"/>
    <col min="15" max="15" width="8" style="233" hidden="1" customWidth="1"/>
    <col min="16" max="16" width="11.42578125" style="207" hidden="1" customWidth="1"/>
    <col min="17" max="17" width="8" style="233" hidden="1" customWidth="1"/>
    <col min="18" max="18" width="8" style="207" hidden="1" customWidth="1"/>
    <col min="19" max="19" width="8" style="233" hidden="1" customWidth="1"/>
    <col min="20" max="20" width="8" style="207" hidden="1" customWidth="1"/>
    <col min="21" max="21" width="8.42578125" style="207" hidden="1" customWidth="1"/>
    <col min="22" max="22" width="20.7109375" style="207" hidden="1" customWidth="1"/>
    <col min="23" max="34" width="15.7109375" style="207" hidden="1" customWidth="1"/>
    <col min="35" max="35" width="15.7109375" style="233" hidden="1" customWidth="1"/>
    <col min="36" max="36" width="15.7109375" style="207" hidden="1" customWidth="1"/>
    <col min="37" max="37" width="14.85546875" style="207" hidden="1" customWidth="1"/>
    <col min="38" max="38" width="17.7109375" style="207" customWidth="1"/>
    <col min="39" max="39" width="13.140625" style="207" hidden="1" customWidth="1"/>
    <col min="40" max="40" width="17.7109375" style="207" hidden="1" customWidth="1"/>
    <col min="41" max="41" width="20.7109375" style="207" hidden="1" customWidth="1"/>
    <col min="42" max="42" width="17.7109375" style="207" customWidth="1"/>
    <col min="43" max="63" width="15.7109375" style="207" hidden="1" customWidth="1"/>
    <col min="64" max="16384" width="8.7109375" style="207"/>
  </cols>
  <sheetData>
    <row r="1" spans="1:63" x14ac:dyDescent="0.2">
      <c r="A1" s="374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205"/>
      <c r="AD1" s="205"/>
      <c r="AE1" s="205"/>
      <c r="AF1" s="205"/>
      <c r="AG1" s="205"/>
      <c r="AH1" s="205"/>
      <c r="AI1" s="206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</row>
    <row r="2" spans="1:63" x14ac:dyDescent="0.2">
      <c r="A2" s="374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205"/>
      <c r="AD2" s="205"/>
      <c r="AE2" s="205"/>
      <c r="AF2" s="205"/>
      <c r="AG2" s="205"/>
      <c r="AH2" s="205"/>
      <c r="AI2" s="206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</row>
    <row r="3" spans="1:63" x14ac:dyDescent="0.2">
      <c r="A3" s="37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205"/>
      <c r="AD3" s="205"/>
      <c r="AE3" s="205"/>
      <c r="AF3" s="205"/>
      <c r="AG3" s="205"/>
      <c r="AH3" s="205"/>
      <c r="AI3" s="206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</row>
    <row r="4" spans="1:63" x14ac:dyDescent="0.2">
      <c r="A4" s="37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205"/>
      <c r="AD4" s="205"/>
      <c r="AE4" s="205"/>
      <c r="AF4" s="205"/>
      <c r="AG4" s="205"/>
      <c r="AH4" s="205"/>
      <c r="AI4" s="206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</row>
    <row r="5" spans="1:63" x14ac:dyDescent="0.2">
      <c r="A5" s="374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205"/>
      <c r="AD5" s="205"/>
      <c r="AE5" s="205"/>
      <c r="AF5" s="205"/>
      <c r="AG5" s="205"/>
      <c r="AH5" s="205"/>
      <c r="AI5" s="206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</row>
    <row r="6" spans="1:63" x14ac:dyDescent="0.2">
      <c r="A6" s="374"/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205"/>
      <c r="AD6" s="205"/>
      <c r="AE6" s="205"/>
      <c r="AF6" s="205"/>
      <c r="AG6" s="205"/>
      <c r="AH6" s="205"/>
      <c r="AI6" s="206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</row>
    <row r="7" spans="1:63" x14ac:dyDescent="0.2">
      <c r="A7" s="383" t="s">
        <v>0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</row>
    <row r="8" spans="1:63" x14ac:dyDescent="0.2">
      <c r="A8" s="319" t="s">
        <v>160</v>
      </c>
      <c r="B8" s="385" t="s">
        <v>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7"/>
      <c r="AL8" s="385" t="s">
        <v>3</v>
      </c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6"/>
      <c r="BK8" s="387"/>
    </row>
    <row r="9" spans="1:63" x14ac:dyDescent="0.2">
      <c r="A9" s="320" t="s">
        <v>161</v>
      </c>
      <c r="B9" s="208" t="s">
        <v>5</v>
      </c>
      <c r="C9" s="209">
        <v>44531</v>
      </c>
      <c r="D9" s="209" t="e">
        <f t="shared" ref="D9:O9" ca="1" si="0">_xll.FIMMÊS(C9,0)+1</f>
        <v>#NAME?</v>
      </c>
      <c r="E9" s="209" t="e">
        <f t="shared" ca="1" si="0"/>
        <v>#NAME?</v>
      </c>
      <c r="F9" s="209" t="e">
        <f t="shared" ca="1" si="0"/>
        <v>#NAME?</v>
      </c>
      <c r="G9" s="209" t="e">
        <f t="shared" ca="1" si="0"/>
        <v>#NAME?</v>
      </c>
      <c r="H9" s="209" t="e">
        <f t="shared" ca="1" si="0"/>
        <v>#NAME?</v>
      </c>
      <c r="I9" s="209" t="e">
        <f t="shared" ca="1" si="0"/>
        <v>#NAME?</v>
      </c>
      <c r="J9" s="209" t="e">
        <f t="shared" ca="1" si="0"/>
        <v>#NAME?</v>
      </c>
      <c r="K9" s="209" t="e">
        <f t="shared" ca="1" si="0"/>
        <v>#NAME?</v>
      </c>
      <c r="L9" s="209" t="e">
        <f t="shared" ca="1" si="0"/>
        <v>#NAME?</v>
      </c>
      <c r="M9" s="209" t="e">
        <f t="shared" ca="1" si="0"/>
        <v>#NAME?</v>
      </c>
      <c r="N9" s="209" t="e">
        <f t="shared" ca="1" si="0"/>
        <v>#NAME?</v>
      </c>
      <c r="O9" s="209" t="e">
        <f t="shared" ca="1" si="0"/>
        <v>#NAME?</v>
      </c>
      <c r="P9" s="208" t="s">
        <v>5</v>
      </c>
      <c r="Q9" s="209" t="e">
        <f ca="1">_xll.FIMMÊS(O9,0)+1</f>
        <v>#NAME?</v>
      </c>
      <c r="R9" s="209" t="e">
        <f t="shared" ref="R9:BK9" ca="1" si="1">_xll.FIMMÊS(Q9,0)+1</f>
        <v>#NAME?</v>
      </c>
      <c r="S9" s="209" t="e">
        <f t="shared" ca="1" si="1"/>
        <v>#NAME?</v>
      </c>
      <c r="T9" s="209" t="e">
        <f t="shared" ca="1" si="1"/>
        <v>#NAME?</v>
      </c>
      <c r="U9" s="209" t="e">
        <f t="shared" ca="1" si="1"/>
        <v>#NAME?</v>
      </c>
      <c r="V9" s="209" t="e">
        <f t="shared" ca="1" si="1"/>
        <v>#NAME?</v>
      </c>
      <c r="W9" s="209" t="e">
        <f t="shared" ca="1" si="1"/>
        <v>#NAME?</v>
      </c>
      <c r="X9" s="209" t="e">
        <f t="shared" ca="1" si="1"/>
        <v>#NAME?</v>
      </c>
      <c r="Y9" s="209" t="e">
        <f t="shared" ca="1" si="1"/>
        <v>#NAME?</v>
      </c>
      <c r="Z9" s="209" t="e">
        <f t="shared" ca="1" si="1"/>
        <v>#NAME?</v>
      </c>
      <c r="AA9" s="209" t="e">
        <f t="shared" ca="1" si="1"/>
        <v>#NAME?</v>
      </c>
      <c r="AB9" s="209" t="e">
        <f t="shared" ca="1" si="1"/>
        <v>#NAME?</v>
      </c>
      <c r="AC9" s="209" t="e">
        <f t="shared" ca="1" si="1"/>
        <v>#NAME?</v>
      </c>
      <c r="AD9" s="209" t="e">
        <f t="shared" ca="1" si="1"/>
        <v>#NAME?</v>
      </c>
      <c r="AE9" s="209" t="e">
        <f t="shared" ca="1" si="1"/>
        <v>#NAME?</v>
      </c>
      <c r="AF9" s="209" t="e">
        <f t="shared" ca="1" si="1"/>
        <v>#NAME?</v>
      </c>
      <c r="AG9" s="209" t="e">
        <f t="shared" ca="1" si="1"/>
        <v>#NAME?</v>
      </c>
      <c r="AH9" s="209" t="e">
        <f t="shared" ca="1" si="1"/>
        <v>#NAME?</v>
      </c>
      <c r="AI9" s="209" t="e">
        <f t="shared" ca="1" si="1"/>
        <v>#NAME?</v>
      </c>
      <c r="AJ9" s="209" t="e">
        <f t="shared" ca="1" si="1"/>
        <v>#NAME?</v>
      </c>
      <c r="AK9" s="209" t="e">
        <f t="shared" ca="1" si="1"/>
        <v>#NAME?</v>
      </c>
      <c r="AL9" s="210"/>
      <c r="AM9" s="209" t="e">
        <f ca="1">_xll.FIMMÊS(AK9,0)+1</f>
        <v>#NAME?</v>
      </c>
      <c r="AN9" s="209" t="e">
        <f t="shared" ca="1" si="1"/>
        <v>#NAME?</v>
      </c>
      <c r="AO9" s="209" t="e">
        <f t="shared" ca="1" si="1"/>
        <v>#NAME?</v>
      </c>
      <c r="AP9" s="209" t="e">
        <f t="shared" ca="1" si="1"/>
        <v>#NAME?</v>
      </c>
      <c r="AQ9" s="209" t="e">
        <f t="shared" ca="1" si="1"/>
        <v>#NAME?</v>
      </c>
      <c r="AR9" s="209" t="e">
        <f t="shared" ca="1" si="1"/>
        <v>#NAME?</v>
      </c>
      <c r="AS9" s="209" t="e">
        <f t="shared" ca="1" si="1"/>
        <v>#NAME?</v>
      </c>
      <c r="AT9" s="209" t="e">
        <f t="shared" ca="1" si="1"/>
        <v>#NAME?</v>
      </c>
      <c r="AU9" s="209" t="e">
        <f t="shared" ca="1" si="1"/>
        <v>#NAME?</v>
      </c>
      <c r="AV9" s="209" t="e">
        <f t="shared" ca="1" si="1"/>
        <v>#NAME?</v>
      </c>
      <c r="AW9" s="209" t="e">
        <f t="shared" ca="1" si="1"/>
        <v>#NAME?</v>
      </c>
      <c r="AX9" s="209" t="e">
        <f t="shared" ca="1" si="1"/>
        <v>#NAME?</v>
      </c>
      <c r="AY9" s="209" t="e">
        <f t="shared" ca="1" si="1"/>
        <v>#NAME?</v>
      </c>
      <c r="AZ9" s="209" t="e">
        <f t="shared" ca="1" si="1"/>
        <v>#NAME?</v>
      </c>
      <c r="BA9" s="209" t="e">
        <f t="shared" ca="1" si="1"/>
        <v>#NAME?</v>
      </c>
      <c r="BB9" s="209" t="e">
        <f t="shared" ca="1" si="1"/>
        <v>#NAME?</v>
      </c>
      <c r="BC9" s="209" t="e">
        <f t="shared" ca="1" si="1"/>
        <v>#NAME?</v>
      </c>
      <c r="BD9" s="209" t="e">
        <f t="shared" ca="1" si="1"/>
        <v>#NAME?</v>
      </c>
      <c r="BE9" s="209" t="e">
        <f t="shared" ca="1" si="1"/>
        <v>#NAME?</v>
      </c>
      <c r="BF9" s="209" t="e">
        <f t="shared" ca="1" si="1"/>
        <v>#NAME?</v>
      </c>
      <c r="BG9" s="209" t="e">
        <f t="shared" ca="1" si="1"/>
        <v>#NAME?</v>
      </c>
      <c r="BH9" s="209" t="e">
        <f t="shared" ca="1" si="1"/>
        <v>#NAME?</v>
      </c>
      <c r="BI9" s="209" t="e">
        <f t="shared" ca="1" si="1"/>
        <v>#NAME?</v>
      </c>
      <c r="BJ9" s="209" t="e">
        <f t="shared" ca="1" si="1"/>
        <v>#NAME?</v>
      </c>
      <c r="BK9" s="209" t="e">
        <f t="shared" ca="1" si="1"/>
        <v>#NAME?</v>
      </c>
    </row>
    <row r="10" spans="1:63" s="211" customFormat="1" x14ac:dyDescent="0.2">
      <c r="A10" s="321" t="s">
        <v>162</v>
      </c>
      <c r="B10" s="322" t="s">
        <v>163</v>
      </c>
      <c r="C10" s="322">
        <f t="shared" ref="C10:O10" si="2">IFERROR((C11/C12),0)</f>
        <v>0.52652329749103943</v>
      </c>
      <c r="D10" s="322">
        <f t="shared" si="2"/>
        <v>0.59312182126422863</v>
      </c>
      <c r="E10" s="322">
        <f t="shared" si="2"/>
        <v>0.60871256320497857</v>
      </c>
      <c r="F10" s="322">
        <f t="shared" si="2"/>
        <v>0.53489439853076215</v>
      </c>
      <c r="G10" s="322">
        <f t="shared" si="2"/>
        <v>0.63456561922365984</v>
      </c>
      <c r="H10" s="322">
        <f t="shared" si="2"/>
        <v>0.55623378605218987</v>
      </c>
      <c r="I10" s="322">
        <f t="shared" si="2"/>
        <v>0.61125925925925928</v>
      </c>
      <c r="J10" s="322">
        <f t="shared" si="2"/>
        <v>0.54104903078677313</v>
      </c>
      <c r="K10" s="322">
        <f t="shared" si="2"/>
        <v>0.52487760446316745</v>
      </c>
      <c r="L10" s="322">
        <f t="shared" si="2"/>
        <v>0.54289071680376033</v>
      </c>
      <c r="M10" s="322">
        <f t="shared" si="2"/>
        <v>0.51236749116607772</v>
      </c>
      <c r="N10" s="322">
        <f t="shared" si="2"/>
        <v>0.5700258397932817</v>
      </c>
      <c r="O10" s="322">
        <f t="shared" si="2"/>
        <v>0.66887039781146695</v>
      </c>
      <c r="P10" s="322" t="s">
        <v>163</v>
      </c>
      <c r="Q10" s="322">
        <f>IFERROR((Q11/Q12),0)</f>
        <v>0.70067954979825864</v>
      </c>
      <c r="R10" s="322">
        <f>IFERROR((R11/R12),0)</f>
        <v>0.83329126703685008</v>
      </c>
      <c r="S10" s="322">
        <f t="shared" ref="S10:BK10" si="3">IFERROR((S11/S12),0)</f>
        <v>0.85409780006839164</v>
      </c>
      <c r="T10" s="322">
        <f t="shared" si="3"/>
        <v>0.83934040047114256</v>
      </c>
      <c r="U10" s="322">
        <f t="shared" si="3"/>
        <v>0.84908241194574263</v>
      </c>
      <c r="V10" s="322">
        <f t="shared" si="3"/>
        <v>0.85292014302741359</v>
      </c>
      <c r="W10" s="322">
        <f t="shared" si="3"/>
        <v>0.87301949162202208</v>
      </c>
      <c r="X10" s="322">
        <f t="shared" si="3"/>
        <v>0.85797332725407505</v>
      </c>
      <c r="Y10" s="322">
        <f t="shared" si="3"/>
        <v>0.86925795053003529</v>
      </c>
      <c r="Z10" s="322">
        <f t="shared" si="3"/>
        <v>0.92305938675481591</v>
      </c>
      <c r="AA10" s="322">
        <f t="shared" si="3"/>
        <v>0.89929328621908122</v>
      </c>
      <c r="AB10" s="322">
        <f t="shared" si="3"/>
        <v>0.88532998974125154</v>
      </c>
      <c r="AC10" s="322">
        <f t="shared" si="3"/>
        <v>0.90425168129488198</v>
      </c>
      <c r="AD10" s="322">
        <f t="shared" si="3"/>
        <v>0.92287072011697335</v>
      </c>
      <c r="AE10" s="322">
        <f t="shared" si="3"/>
        <v>0.91439644363387662</v>
      </c>
      <c r="AF10" s="322">
        <f t="shared" si="3"/>
        <v>0.92720848056537097</v>
      </c>
      <c r="AG10" s="322">
        <f t="shared" si="3"/>
        <v>0.93685170409210072</v>
      </c>
      <c r="AH10" s="322">
        <f t="shared" si="3"/>
        <v>0.91613663133097767</v>
      </c>
      <c r="AI10" s="322">
        <f t="shared" si="3"/>
        <v>0.89992020973441245</v>
      </c>
      <c r="AJ10" s="322">
        <f t="shared" si="3"/>
        <v>0.9268209278468027</v>
      </c>
      <c r="AK10" s="322">
        <f t="shared" si="3"/>
        <v>0.93934040047114253</v>
      </c>
      <c r="AL10" s="322" t="s">
        <v>164</v>
      </c>
      <c r="AM10" s="322">
        <f t="shared" si="3"/>
        <v>0.93411603784338315</v>
      </c>
      <c r="AN10" s="322">
        <f t="shared" si="3"/>
        <v>0.93889288281811645</v>
      </c>
      <c r="AO10" s="322">
        <f t="shared" si="3"/>
        <v>0.9220915337137533</v>
      </c>
      <c r="AP10" s="322">
        <f t="shared" si="3"/>
        <v>0.91603586817281935</v>
      </c>
      <c r="AQ10" s="322">
        <f t="shared" si="3"/>
        <v>0</v>
      </c>
      <c r="AR10" s="322">
        <f t="shared" si="3"/>
        <v>0</v>
      </c>
      <c r="AS10" s="322">
        <f t="shared" si="3"/>
        <v>0</v>
      </c>
      <c r="AT10" s="322">
        <f t="shared" si="3"/>
        <v>0</v>
      </c>
      <c r="AU10" s="322">
        <f t="shared" si="3"/>
        <v>0</v>
      </c>
      <c r="AV10" s="322">
        <f t="shared" si="3"/>
        <v>0</v>
      </c>
      <c r="AW10" s="322">
        <f t="shared" si="3"/>
        <v>0</v>
      </c>
      <c r="AX10" s="322">
        <f t="shared" si="3"/>
        <v>0</v>
      </c>
      <c r="AY10" s="322">
        <f t="shared" si="3"/>
        <v>0</v>
      </c>
      <c r="AZ10" s="322">
        <f t="shared" si="3"/>
        <v>0</v>
      </c>
      <c r="BA10" s="322">
        <f t="shared" si="3"/>
        <v>0</v>
      </c>
      <c r="BB10" s="322">
        <f t="shared" si="3"/>
        <v>0</v>
      </c>
      <c r="BC10" s="322">
        <f t="shared" si="3"/>
        <v>0</v>
      </c>
      <c r="BD10" s="322">
        <f t="shared" si="3"/>
        <v>0</v>
      </c>
      <c r="BE10" s="322">
        <f t="shared" si="3"/>
        <v>0</v>
      </c>
      <c r="BF10" s="322">
        <f t="shared" si="3"/>
        <v>0</v>
      </c>
      <c r="BG10" s="322">
        <f t="shared" si="3"/>
        <v>0</v>
      </c>
      <c r="BH10" s="322">
        <f t="shared" si="3"/>
        <v>0</v>
      </c>
      <c r="BI10" s="322">
        <f t="shared" si="3"/>
        <v>0</v>
      </c>
      <c r="BJ10" s="322">
        <f t="shared" si="3"/>
        <v>0</v>
      </c>
      <c r="BK10" s="322">
        <f t="shared" si="3"/>
        <v>0</v>
      </c>
    </row>
    <row r="11" spans="1:63" s="213" customFormat="1" x14ac:dyDescent="0.2">
      <c r="A11" s="323" t="s">
        <v>165</v>
      </c>
      <c r="B11" s="324"/>
      <c r="C11" s="14">
        <v>1469</v>
      </c>
      <c r="D11" s="14">
        <v>2449</v>
      </c>
      <c r="E11" s="14">
        <v>3130</v>
      </c>
      <c r="F11" s="14">
        <v>3495</v>
      </c>
      <c r="G11" s="14">
        <v>3433</v>
      </c>
      <c r="H11" s="325">
        <v>3645</v>
      </c>
      <c r="I11" s="14">
        <v>4126</v>
      </c>
      <c r="J11" s="14">
        <v>4745</v>
      </c>
      <c r="K11" s="14">
        <v>4610</v>
      </c>
      <c r="L11" s="14">
        <v>4620</v>
      </c>
      <c r="M11" s="14">
        <v>4495</v>
      </c>
      <c r="N11" s="14">
        <v>4412</v>
      </c>
      <c r="O11" s="326">
        <v>5868</v>
      </c>
      <c r="P11" s="324"/>
      <c r="Q11" s="17">
        <v>6599</v>
      </c>
      <c r="R11" s="326">
        <v>6603</v>
      </c>
      <c r="S11" s="17">
        <v>7493</v>
      </c>
      <c r="T11" s="326">
        <v>7126</v>
      </c>
      <c r="U11" s="326">
        <v>7449</v>
      </c>
      <c r="V11" s="326">
        <v>7156</v>
      </c>
      <c r="W11" s="326">
        <v>7659</v>
      </c>
      <c r="X11" s="326">
        <v>7527</v>
      </c>
      <c r="Y11" s="19">
        <v>7380</v>
      </c>
      <c r="Z11" s="326">
        <v>8098</v>
      </c>
      <c r="AA11" s="326">
        <v>7635</v>
      </c>
      <c r="AB11" s="326">
        <v>7767</v>
      </c>
      <c r="AC11" s="19">
        <v>7933</v>
      </c>
      <c r="AD11" s="326">
        <v>7574</v>
      </c>
      <c r="AE11" s="326">
        <v>8022</v>
      </c>
      <c r="AF11" s="19">
        <v>7872</v>
      </c>
      <c r="AG11" s="326">
        <v>8219</v>
      </c>
      <c r="AH11" s="19">
        <v>7778</v>
      </c>
      <c r="AI11" s="17">
        <v>7895</v>
      </c>
      <c r="AJ11" s="326">
        <v>8131</v>
      </c>
      <c r="AK11" s="19">
        <v>7975</v>
      </c>
      <c r="AL11" s="212"/>
      <c r="AM11" s="19">
        <v>8195</v>
      </c>
      <c r="AN11" s="19">
        <v>7836</v>
      </c>
      <c r="AO11" s="326">
        <v>7918</v>
      </c>
      <c r="AP11" s="19">
        <v>7866</v>
      </c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</row>
    <row r="12" spans="1:63" s="213" customFormat="1" x14ac:dyDescent="0.2">
      <c r="A12" s="323" t="s">
        <v>166</v>
      </c>
      <c r="B12" s="324"/>
      <c r="C12" s="14">
        <v>2790</v>
      </c>
      <c r="D12" s="14">
        <v>4129</v>
      </c>
      <c r="E12" s="14">
        <v>5142</v>
      </c>
      <c r="F12" s="14">
        <v>6534</v>
      </c>
      <c r="G12" s="14">
        <v>5410</v>
      </c>
      <c r="H12" s="325">
        <v>6553</v>
      </c>
      <c r="I12" s="14">
        <v>6750</v>
      </c>
      <c r="J12" s="14">
        <v>8770</v>
      </c>
      <c r="K12" s="14">
        <v>8783</v>
      </c>
      <c r="L12" s="14">
        <v>8510</v>
      </c>
      <c r="M12" s="14">
        <v>8773</v>
      </c>
      <c r="N12" s="14">
        <v>7740</v>
      </c>
      <c r="O12" s="326">
        <v>8773</v>
      </c>
      <c r="P12" s="324"/>
      <c r="Q12" s="327">
        <v>9418</v>
      </c>
      <c r="R12" s="326">
        <v>7924</v>
      </c>
      <c r="S12" s="327">
        <v>8773</v>
      </c>
      <c r="T12" s="326">
        <v>8490</v>
      </c>
      <c r="U12" s="326">
        <v>8773</v>
      </c>
      <c r="V12" s="326">
        <v>8390</v>
      </c>
      <c r="W12" s="326">
        <v>8773</v>
      </c>
      <c r="X12" s="326">
        <v>8773</v>
      </c>
      <c r="Y12" s="25">
        <v>8490</v>
      </c>
      <c r="Z12" s="326">
        <v>8773</v>
      </c>
      <c r="AA12" s="326">
        <v>8490</v>
      </c>
      <c r="AB12" s="326">
        <v>8773</v>
      </c>
      <c r="AC12" s="25">
        <v>8773</v>
      </c>
      <c r="AD12" s="326">
        <v>8207</v>
      </c>
      <c r="AE12" s="326">
        <v>8773</v>
      </c>
      <c r="AF12" s="25">
        <v>8490</v>
      </c>
      <c r="AG12" s="326">
        <v>8773</v>
      </c>
      <c r="AH12" s="25">
        <v>8490</v>
      </c>
      <c r="AI12" s="327">
        <v>8773</v>
      </c>
      <c r="AJ12" s="326">
        <v>8773</v>
      </c>
      <c r="AK12" s="25">
        <v>8490</v>
      </c>
      <c r="AL12" s="212"/>
      <c r="AM12" s="25">
        <v>8773</v>
      </c>
      <c r="AN12" s="25">
        <v>8346</v>
      </c>
      <c r="AO12" s="326">
        <v>8587</v>
      </c>
      <c r="AP12" s="25">
        <v>8587</v>
      </c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</row>
    <row r="13" spans="1:63" s="214" customFormat="1" x14ac:dyDescent="0.2">
      <c r="A13" s="328" t="s">
        <v>167</v>
      </c>
      <c r="B13" s="329" t="s">
        <v>168</v>
      </c>
      <c r="C13" s="329">
        <f t="shared" ref="C13:O13" si="4">IFERROR((C14/C15),0)</f>
        <v>9.6013071895424833</v>
      </c>
      <c r="D13" s="329">
        <f t="shared" si="4"/>
        <v>9.7182539682539684</v>
      </c>
      <c r="E13" s="329">
        <f t="shared" si="4"/>
        <v>9.3993993993993996</v>
      </c>
      <c r="F13" s="329">
        <f t="shared" si="4"/>
        <v>6.263440860215054</v>
      </c>
      <c r="G13" s="329">
        <f t="shared" si="4"/>
        <v>6.601923076923077</v>
      </c>
      <c r="H13" s="329">
        <f t="shared" si="4"/>
        <v>5.448430493273543</v>
      </c>
      <c r="I13" s="329">
        <f t="shared" si="4"/>
        <v>5.4218134034165573</v>
      </c>
      <c r="J13" s="329">
        <f t="shared" si="4"/>
        <v>6.0139416983523448</v>
      </c>
      <c r="K13" s="329">
        <f t="shared" si="4"/>
        <v>5.5077658303464752</v>
      </c>
      <c r="L13" s="329">
        <f t="shared" si="4"/>
        <v>5.5</v>
      </c>
      <c r="M13" s="329">
        <f t="shared" si="4"/>
        <v>5.6898734177215191</v>
      </c>
      <c r="N13" s="329">
        <f t="shared" si="4"/>
        <v>5.5496855345911946</v>
      </c>
      <c r="O13" s="329">
        <f t="shared" si="4"/>
        <v>5.9332659251769462</v>
      </c>
      <c r="P13" s="329" t="s">
        <v>168</v>
      </c>
      <c r="Q13" s="329">
        <f t="shared" ref="Q13:BK13" si="5">IFERROR((Q14/Q15),0)</f>
        <v>6.5014778325123155</v>
      </c>
      <c r="R13" s="329">
        <f t="shared" si="5"/>
        <v>6.2766159695817487</v>
      </c>
      <c r="S13" s="329">
        <f t="shared" si="5"/>
        <v>6.156943303204601</v>
      </c>
      <c r="T13" s="329">
        <f t="shared" si="5"/>
        <v>5.9136929460580916</v>
      </c>
      <c r="U13" s="329">
        <f t="shared" si="5"/>
        <v>6.2230576441102761</v>
      </c>
      <c r="V13" s="329">
        <f t="shared" si="5"/>
        <v>6.2497816593886464</v>
      </c>
      <c r="W13" s="329">
        <f t="shared" si="5"/>
        <v>6.3612956810631225</v>
      </c>
      <c r="X13" s="329">
        <f t="shared" si="5"/>
        <v>5.7811059907834101</v>
      </c>
      <c r="Y13" s="329">
        <f t="shared" si="5"/>
        <v>5.7253685027152832</v>
      </c>
      <c r="Z13" s="329">
        <f t="shared" si="5"/>
        <v>5.8723712835387962</v>
      </c>
      <c r="AA13" s="329">
        <f t="shared" si="5"/>
        <v>5.8416220351951029</v>
      </c>
      <c r="AB13" s="329">
        <f t="shared" si="5"/>
        <v>5.6323422770123281</v>
      </c>
      <c r="AC13" s="329">
        <f t="shared" si="5"/>
        <v>5.7071942446043167</v>
      </c>
      <c r="AD13" s="329">
        <f t="shared" si="5"/>
        <v>5.289106145251397</v>
      </c>
      <c r="AE13" s="329">
        <f t="shared" si="5"/>
        <v>5.7629310344827589</v>
      </c>
      <c r="AF13" s="329">
        <f t="shared" si="5"/>
        <v>5.8138847858197931</v>
      </c>
      <c r="AG13" s="329">
        <f t="shared" si="5"/>
        <v>5.8875358166189109</v>
      </c>
      <c r="AH13" s="329">
        <f t="shared" si="5"/>
        <v>6.1828298887122415</v>
      </c>
      <c r="AI13" s="329">
        <f t="shared" si="5"/>
        <v>5.9450301204819276</v>
      </c>
      <c r="AJ13" s="329">
        <f t="shared" si="5"/>
        <v>5.8792480115690529</v>
      </c>
      <c r="AK13" s="329">
        <f t="shared" si="5"/>
        <v>6.215900233826968</v>
      </c>
      <c r="AL13" s="329" t="s">
        <v>169</v>
      </c>
      <c r="AM13" s="329">
        <f t="shared" si="5"/>
        <v>6.1755840241145439</v>
      </c>
      <c r="AN13" s="329">
        <f t="shared" si="5"/>
        <v>6.3091787439613523</v>
      </c>
      <c r="AO13" s="329">
        <f t="shared" si="5"/>
        <v>5.7711370262390673</v>
      </c>
      <c r="AP13" s="329">
        <f t="shared" si="5"/>
        <v>5.4285714285714288</v>
      </c>
      <c r="AQ13" s="329">
        <f t="shared" si="5"/>
        <v>0</v>
      </c>
      <c r="AR13" s="329">
        <f t="shared" si="5"/>
        <v>0</v>
      </c>
      <c r="AS13" s="329">
        <f t="shared" si="5"/>
        <v>0</v>
      </c>
      <c r="AT13" s="329">
        <f t="shared" si="5"/>
        <v>0</v>
      </c>
      <c r="AU13" s="329">
        <f t="shared" si="5"/>
        <v>0</v>
      </c>
      <c r="AV13" s="329">
        <f t="shared" si="5"/>
        <v>0</v>
      </c>
      <c r="AW13" s="329">
        <f t="shared" si="5"/>
        <v>0</v>
      </c>
      <c r="AX13" s="329">
        <f t="shared" si="5"/>
        <v>0</v>
      </c>
      <c r="AY13" s="329">
        <f t="shared" si="5"/>
        <v>0</v>
      </c>
      <c r="AZ13" s="329">
        <f t="shared" si="5"/>
        <v>0</v>
      </c>
      <c r="BA13" s="329">
        <f t="shared" si="5"/>
        <v>0</v>
      </c>
      <c r="BB13" s="329">
        <f t="shared" si="5"/>
        <v>0</v>
      </c>
      <c r="BC13" s="329">
        <f t="shared" si="5"/>
        <v>0</v>
      </c>
      <c r="BD13" s="329">
        <f t="shared" si="5"/>
        <v>0</v>
      </c>
      <c r="BE13" s="329">
        <f t="shared" si="5"/>
        <v>0</v>
      </c>
      <c r="BF13" s="329">
        <f t="shared" si="5"/>
        <v>0</v>
      </c>
      <c r="BG13" s="329">
        <f t="shared" si="5"/>
        <v>0</v>
      </c>
      <c r="BH13" s="329">
        <f t="shared" si="5"/>
        <v>0</v>
      </c>
      <c r="BI13" s="329">
        <f t="shared" si="5"/>
        <v>0</v>
      </c>
      <c r="BJ13" s="329">
        <f t="shared" si="5"/>
        <v>0</v>
      </c>
      <c r="BK13" s="329">
        <f t="shared" si="5"/>
        <v>0</v>
      </c>
    </row>
    <row r="14" spans="1:63" s="213" customFormat="1" x14ac:dyDescent="0.2">
      <c r="A14" s="323" t="s">
        <v>165</v>
      </c>
      <c r="B14" s="324"/>
      <c r="C14" s="14">
        <f t="shared" ref="C14:O14" si="6">C11</f>
        <v>1469</v>
      </c>
      <c r="D14" s="14">
        <f t="shared" si="6"/>
        <v>2449</v>
      </c>
      <c r="E14" s="14">
        <f t="shared" si="6"/>
        <v>3130</v>
      </c>
      <c r="F14" s="14">
        <f t="shared" si="6"/>
        <v>3495</v>
      </c>
      <c r="G14" s="14">
        <f t="shared" si="6"/>
        <v>3433</v>
      </c>
      <c r="H14" s="14">
        <f t="shared" si="6"/>
        <v>3645</v>
      </c>
      <c r="I14" s="14">
        <f t="shared" si="6"/>
        <v>4126</v>
      </c>
      <c r="J14" s="14">
        <f t="shared" si="6"/>
        <v>4745</v>
      </c>
      <c r="K14" s="14">
        <v>4610</v>
      </c>
      <c r="L14" s="14">
        <f t="shared" si="6"/>
        <v>4620</v>
      </c>
      <c r="M14" s="14">
        <f t="shared" si="6"/>
        <v>4495</v>
      </c>
      <c r="N14" s="14">
        <f t="shared" si="6"/>
        <v>4412</v>
      </c>
      <c r="O14" s="14">
        <f t="shared" si="6"/>
        <v>5868</v>
      </c>
      <c r="P14" s="324"/>
      <c r="Q14" s="14">
        <f t="shared" ref="Q14:BK14" si="7">Q11</f>
        <v>6599</v>
      </c>
      <c r="R14" s="14">
        <f t="shared" si="7"/>
        <v>6603</v>
      </c>
      <c r="S14" s="14">
        <f t="shared" si="7"/>
        <v>7493</v>
      </c>
      <c r="T14" s="14">
        <f t="shared" si="7"/>
        <v>7126</v>
      </c>
      <c r="U14" s="14">
        <f t="shared" si="7"/>
        <v>7449</v>
      </c>
      <c r="V14" s="14">
        <f t="shared" si="7"/>
        <v>7156</v>
      </c>
      <c r="W14" s="14">
        <f t="shared" si="7"/>
        <v>7659</v>
      </c>
      <c r="X14" s="14">
        <f t="shared" si="7"/>
        <v>7527</v>
      </c>
      <c r="Y14" s="14">
        <f t="shared" si="7"/>
        <v>7380</v>
      </c>
      <c r="Z14" s="14">
        <f t="shared" si="7"/>
        <v>8098</v>
      </c>
      <c r="AA14" s="14">
        <f t="shared" si="7"/>
        <v>7635</v>
      </c>
      <c r="AB14" s="14">
        <f t="shared" si="7"/>
        <v>7767</v>
      </c>
      <c r="AC14" s="14">
        <f t="shared" si="7"/>
        <v>7933</v>
      </c>
      <c r="AD14" s="14">
        <f t="shared" si="7"/>
        <v>7574</v>
      </c>
      <c r="AE14" s="14">
        <f t="shared" si="7"/>
        <v>8022</v>
      </c>
      <c r="AF14" s="14">
        <f t="shared" si="7"/>
        <v>7872</v>
      </c>
      <c r="AG14" s="14">
        <f t="shared" si="7"/>
        <v>8219</v>
      </c>
      <c r="AH14" s="14">
        <f t="shared" si="7"/>
        <v>7778</v>
      </c>
      <c r="AI14" s="14">
        <f t="shared" si="7"/>
        <v>7895</v>
      </c>
      <c r="AJ14" s="14">
        <f t="shared" si="7"/>
        <v>8131</v>
      </c>
      <c r="AK14" s="14">
        <f t="shared" si="7"/>
        <v>7975</v>
      </c>
      <c r="AL14" s="330"/>
      <c r="AM14" s="14">
        <f t="shared" si="7"/>
        <v>8195</v>
      </c>
      <c r="AN14" s="14">
        <f t="shared" si="7"/>
        <v>7836</v>
      </c>
      <c r="AO14" s="14">
        <f t="shared" si="7"/>
        <v>7918</v>
      </c>
      <c r="AP14" s="14">
        <f t="shared" si="7"/>
        <v>7866</v>
      </c>
      <c r="AQ14" s="14">
        <f t="shared" si="7"/>
        <v>0</v>
      </c>
      <c r="AR14" s="14">
        <f t="shared" si="7"/>
        <v>0</v>
      </c>
      <c r="AS14" s="14">
        <f t="shared" si="7"/>
        <v>0</v>
      </c>
      <c r="AT14" s="14">
        <f t="shared" si="7"/>
        <v>0</v>
      </c>
      <c r="AU14" s="14">
        <f t="shared" si="7"/>
        <v>0</v>
      </c>
      <c r="AV14" s="14">
        <f t="shared" si="7"/>
        <v>0</v>
      </c>
      <c r="AW14" s="14">
        <f t="shared" si="7"/>
        <v>0</v>
      </c>
      <c r="AX14" s="14">
        <f t="shared" si="7"/>
        <v>0</v>
      </c>
      <c r="AY14" s="14">
        <f t="shared" si="7"/>
        <v>0</v>
      </c>
      <c r="AZ14" s="14">
        <f t="shared" si="7"/>
        <v>0</v>
      </c>
      <c r="BA14" s="14">
        <f t="shared" si="7"/>
        <v>0</v>
      </c>
      <c r="BB14" s="14">
        <f t="shared" si="7"/>
        <v>0</v>
      </c>
      <c r="BC14" s="14">
        <f t="shared" si="7"/>
        <v>0</v>
      </c>
      <c r="BD14" s="14">
        <f t="shared" si="7"/>
        <v>0</v>
      </c>
      <c r="BE14" s="14">
        <f t="shared" si="7"/>
        <v>0</v>
      </c>
      <c r="BF14" s="14">
        <f t="shared" si="7"/>
        <v>0</v>
      </c>
      <c r="BG14" s="14">
        <f t="shared" si="7"/>
        <v>0</v>
      </c>
      <c r="BH14" s="14">
        <f t="shared" si="7"/>
        <v>0</v>
      </c>
      <c r="BI14" s="14">
        <f t="shared" si="7"/>
        <v>0</v>
      </c>
      <c r="BJ14" s="14">
        <f t="shared" si="7"/>
        <v>0</v>
      </c>
      <c r="BK14" s="14">
        <f t="shared" si="7"/>
        <v>0</v>
      </c>
    </row>
    <row r="15" spans="1:63" s="213" customFormat="1" x14ac:dyDescent="0.2">
      <c r="A15" s="323" t="s">
        <v>170</v>
      </c>
      <c r="B15" s="324"/>
      <c r="C15" s="331">
        <v>153</v>
      </c>
      <c r="D15" s="331">
        <v>252</v>
      </c>
      <c r="E15" s="14">
        <v>333</v>
      </c>
      <c r="F15" s="14">
        <v>558</v>
      </c>
      <c r="G15" s="14">
        <v>520</v>
      </c>
      <c r="H15" s="325">
        <v>669</v>
      </c>
      <c r="I15" s="14">
        <v>761</v>
      </c>
      <c r="J15" s="14">
        <v>789</v>
      </c>
      <c r="K15" s="14">
        <v>837</v>
      </c>
      <c r="L15" s="14">
        <v>840</v>
      </c>
      <c r="M15" s="14">
        <v>790</v>
      </c>
      <c r="N15" s="14">
        <v>795</v>
      </c>
      <c r="O15" s="14">
        <v>989</v>
      </c>
      <c r="P15" s="324"/>
      <c r="Q15" s="14">
        <v>1015</v>
      </c>
      <c r="R15" s="14">
        <v>1052</v>
      </c>
      <c r="S15" s="14">
        <v>1217</v>
      </c>
      <c r="T15" s="14">
        <v>1205</v>
      </c>
      <c r="U15" s="14">
        <v>1197</v>
      </c>
      <c r="V15" s="14">
        <v>1145</v>
      </c>
      <c r="W15" s="14">
        <v>1204</v>
      </c>
      <c r="X15" s="14">
        <v>1302</v>
      </c>
      <c r="Y15" s="14">
        <v>1289</v>
      </c>
      <c r="Z15" s="14">
        <v>1379</v>
      </c>
      <c r="AA15" s="14">
        <v>1307</v>
      </c>
      <c r="AB15" s="14">
        <v>1379</v>
      </c>
      <c r="AC15" s="14">
        <v>1390</v>
      </c>
      <c r="AD15" s="14">
        <v>1432</v>
      </c>
      <c r="AE15" s="14">
        <v>1392</v>
      </c>
      <c r="AF15" s="14">
        <v>1354</v>
      </c>
      <c r="AG15" s="14">
        <v>1396</v>
      </c>
      <c r="AH15" s="14">
        <v>1258</v>
      </c>
      <c r="AI15" s="14">
        <v>1328</v>
      </c>
      <c r="AJ15" s="14">
        <v>1383</v>
      </c>
      <c r="AK15" s="14">
        <v>1283</v>
      </c>
      <c r="AL15" s="215"/>
      <c r="AM15" s="14">
        <v>1327</v>
      </c>
      <c r="AN15" s="14">
        <v>1242</v>
      </c>
      <c r="AO15" s="14">
        <v>1372</v>
      </c>
      <c r="AP15" s="14">
        <v>1449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214" customFormat="1" x14ac:dyDescent="0.2">
      <c r="A16" s="328" t="s">
        <v>171</v>
      </c>
      <c r="B16" s="329" t="s">
        <v>172</v>
      </c>
      <c r="C16" s="329">
        <f t="shared" ref="C16:O16" si="8">IFERROR(((((1-C17)*C18)/C17)*24),0)</f>
        <v>207.21568627450978</v>
      </c>
      <c r="D16" s="329">
        <f t="shared" si="8"/>
        <v>160</v>
      </c>
      <c r="E16" s="329">
        <f t="shared" si="8"/>
        <v>145.00900900900905</v>
      </c>
      <c r="F16" s="329">
        <f t="shared" si="8"/>
        <v>130.70967741935485</v>
      </c>
      <c r="G16" s="329">
        <f t="shared" si="8"/>
        <v>91.246153846153874</v>
      </c>
      <c r="H16" s="329">
        <f t="shared" si="8"/>
        <v>104.32286995515696</v>
      </c>
      <c r="I16" s="329">
        <f t="shared" si="8"/>
        <v>82.754270696452039</v>
      </c>
      <c r="J16" s="329">
        <f t="shared" si="8"/>
        <v>122.43346007604559</v>
      </c>
      <c r="K16" s="329">
        <f t="shared" si="8"/>
        <v>119.65591397849462</v>
      </c>
      <c r="L16" s="329">
        <f t="shared" si="8"/>
        <v>111.14285714285714</v>
      </c>
      <c r="M16" s="329">
        <f t="shared" si="8"/>
        <v>129.96455696202531</v>
      </c>
      <c r="N16" s="329">
        <f t="shared" si="8"/>
        <v>100.46792452830186</v>
      </c>
      <c r="O16" s="329">
        <f t="shared" si="8"/>
        <v>70.495449949443895</v>
      </c>
      <c r="P16" s="329" t="s">
        <v>172</v>
      </c>
      <c r="Q16" s="329">
        <f t="shared" ref="Q16:BK16" si="9">IFERROR(((((1-Q17)*Q18)/Q17)*24),0)</f>
        <v>66.656157635467991</v>
      </c>
      <c r="R16" s="329">
        <f t="shared" si="9"/>
        <v>30.136882129277559</v>
      </c>
      <c r="S16" s="329">
        <f t="shared" si="9"/>
        <v>25.242399342645854</v>
      </c>
      <c r="T16" s="329">
        <f t="shared" si="9"/>
        <v>27.166804979253108</v>
      </c>
      <c r="U16" s="329">
        <f t="shared" si="9"/>
        <v>26.546365914786968</v>
      </c>
      <c r="V16" s="329">
        <f t="shared" si="9"/>
        <v>25.865502183406115</v>
      </c>
      <c r="W16" s="329">
        <f t="shared" si="9"/>
        <v>22.205980066445189</v>
      </c>
      <c r="X16" s="329">
        <f t="shared" si="9"/>
        <v>22.967741935483861</v>
      </c>
      <c r="Y16" s="329">
        <f t="shared" si="9"/>
        <v>20.667183863460053</v>
      </c>
      <c r="Z16" s="329">
        <f t="shared" si="9"/>
        <v>11.747643219724438</v>
      </c>
      <c r="AA16" s="329">
        <f t="shared" si="9"/>
        <v>15.700076511094117</v>
      </c>
      <c r="AB16" s="329">
        <f t="shared" si="9"/>
        <v>17.508339376359686</v>
      </c>
      <c r="AC16" s="329">
        <f t="shared" si="9"/>
        <v>14.503597122302164</v>
      </c>
      <c r="AD16" s="329">
        <f t="shared" si="9"/>
        <v>10.60893854748603</v>
      </c>
      <c r="AE16" s="329">
        <f t="shared" si="9"/>
        <v>12.948275862068975</v>
      </c>
      <c r="AF16" s="329">
        <f t="shared" si="9"/>
        <v>10.954209748892179</v>
      </c>
      <c r="AG16" s="329">
        <f t="shared" si="9"/>
        <v>9.5243553008596056</v>
      </c>
      <c r="AH16" s="329">
        <f t="shared" si="9"/>
        <v>13.583465818759928</v>
      </c>
      <c r="AI16" s="329">
        <f t="shared" si="9"/>
        <v>15.867469879518065</v>
      </c>
      <c r="AJ16" s="329">
        <f t="shared" si="9"/>
        <v>11.140997830802601</v>
      </c>
      <c r="AK16" s="329">
        <f t="shared" si="9"/>
        <v>9.6336710833982835</v>
      </c>
      <c r="AL16" s="329" t="s">
        <v>173</v>
      </c>
      <c r="AM16" s="329">
        <f t="shared" si="9"/>
        <v>10.453654860587783</v>
      </c>
      <c r="AN16" s="329">
        <f t="shared" si="9"/>
        <v>9.8550724637681189</v>
      </c>
      <c r="AO16" s="329">
        <f t="shared" si="9"/>
        <v>11.702623906705547</v>
      </c>
      <c r="AP16" s="329">
        <f t="shared" si="9"/>
        <v>11.942028985507253</v>
      </c>
      <c r="AQ16" s="329">
        <f t="shared" si="9"/>
        <v>0</v>
      </c>
      <c r="AR16" s="329">
        <f t="shared" si="9"/>
        <v>0</v>
      </c>
      <c r="AS16" s="329">
        <f t="shared" si="9"/>
        <v>0</v>
      </c>
      <c r="AT16" s="329">
        <f t="shared" si="9"/>
        <v>0</v>
      </c>
      <c r="AU16" s="329">
        <f t="shared" si="9"/>
        <v>0</v>
      </c>
      <c r="AV16" s="329">
        <f t="shared" si="9"/>
        <v>0</v>
      </c>
      <c r="AW16" s="329">
        <f t="shared" si="9"/>
        <v>0</v>
      </c>
      <c r="AX16" s="329">
        <f t="shared" si="9"/>
        <v>0</v>
      </c>
      <c r="AY16" s="329">
        <f t="shared" si="9"/>
        <v>0</v>
      </c>
      <c r="AZ16" s="329">
        <f t="shared" si="9"/>
        <v>0</v>
      </c>
      <c r="BA16" s="329">
        <f t="shared" si="9"/>
        <v>0</v>
      </c>
      <c r="BB16" s="329">
        <f t="shared" si="9"/>
        <v>0</v>
      </c>
      <c r="BC16" s="329">
        <f t="shared" si="9"/>
        <v>0</v>
      </c>
      <c r="BD16" s="329">
        <f t="shared" si="9"/>
        <v>0</v>
      </c>
      <c r="BE16" s="329">
        <f t="shared" si="9"/>
        <v>0</v>
      </c>
      <c r="BF16" s="329">
        <f t="shared" si="9"/>
        <v>0</v>
      </c>
      <c r="BG16" s="329">
        <f t="shared" si="9"/>
        <v>0</v>
      </c>
      <c r="BH16" s="329">
        <f t="shared" si="9"/>
        <v>0</v>
      </c>
      <c r="BI16" s="329">
        <f t="shared" si="9"/>
        <v>0</v>
      </c>
      <c r="BJ16" s="329">
        <f t="shared" si="9"/>
        <v>0</v>
      </c>
      <c r="BK16" s="329">
        <f t="shared" si="9"/>
        <v>0</v>
      </c>
    </row>
    <row r="17" spans="1:63" s="211" customFormat="1" x14ac:dyDescent="0.2">
      <c r="A17" s="332" t="s">
        <v>174</v>
      </c>
      <c r="B17" s="322"/>
      <c r="C17" s="333">
        <f t="shared" ref="C17:O17" si="10">C10</f>
        <v>0.52652329749103943</v>
      </c>
      <c r="D17" s="333">
        <f t="shared" si="10"/>
        <v>0.59312182126422863</v>
      </c>
      <c r="E17" s="333">
        <f t="shared" si="10"/>
        <v>0.60871256320497857</v>
      </c>
      <c r="F17" s="333">
        <f t="shared" si="10"/>
        <v>0.53489439853076215</v>
      </c>
      <c r="G17" s="333">
        <f t="shared" si="10"/>
        <v>0.63456561922365984</v>
      </c>
      <c r="H17" s="333">
        <f t="shared" si="10"/>
        <v>0.55623378605218987</v>
      </c>
      <c r="I17" s="333">
        <f t="shared" si="10"/>
        <v>0.61125925925925928</v>
      </c>
      <c r="J17" s="333">
        <f t="shared" si="10"/>
        <v>0.54104903078677313</v>
      </c>
      <c r="K17" s="333">
        <f t="shared" si="10"/>
        <v>0.52487760446316745</v>
      </c>
      <c r="L17" s="333">
        <f t="shared" si="10"/>
        <v>0.54289071680376033</v>
      </c>
      <c r="M17" s="333">
        <f t="shared" si="10"/>
        <v>0.51236749116607772</v>
      </c>
      <c r="N17" s="333">
        <f t="shared" si="10"/>
        <v>0.5700258397932817</v>
      </c>
      <c r="O17" s="333">
        <f t="shared" si="10"/>
        <v>0.66887039781146695</v>
      </c>
      <c r="P17" s="322"/>
      <c r="Q17" s="333">
        <f t="shared" ref="Q17:BK17" si="11">Q10</f>
        <v>0.70067954979825864</v>
      </c>
      <c r="R17" s="333">
        <f t="shared" si="11"/>
        <v>0.83329126703685008</v>
      </c>
      <c r="S17" s="333">
        <f t="shared" si="11"/>
        <v>0.85409780006839164</v>
      </c>
      <c r="T17" s="333">
        <f t="shared" si="11"/>
        <v>0.83934040047114256</v>
      </c>
      <c r="U17" s="333">
        <f t="shared" si="11"/>
        <v>0.84908241194574263</v>
      </c>
      <c r="V17" s="333">
        <f t="shared" si="11"/>
        <v>0.85292014302741359</v>
      </c>
      <c r="W17" s="333">
        <f t="shared" si="11"/>
        <v>0.87301949162202208</v>
      </c>
      <c r="X17" s="333">
        <f t="shared" si="11"/>
        <v>0.85797332725407505</v>
      </c>
      <c r="Y17" s="333">
        <f t="shared" si="11"/>
        <v>0.86925795053003529</v>
      </c>
      <c r="Z17" s="333">
        <f t="shared" si="11"/>
        <v>0.92305938675481591</v>
      </c>
      <c r="AA17" s="333">
        <f t="shared" si="11"/>
        <v>0.89929328621908122</v>
      </c>
      <c r="AB17" s="333">
        <f t="shared" si="11"/>
        <v>0.88532998974125154</v>
      </c>
      <c r="AC17" s="333">
        <f t="shared" si="11"/>
        <v>0.90425168129488198</v>
      </c>
      <c r="AD17" s="333">
        <f t="shared" si="11"/>
        <v>0.92287072011697335</v>
      </c>
      <c r="AE17" s="333">
        <f t="shared" si="11"/>
        <v>0.91439644363387662</v>
      </c>
      <c r="AF17" s="333">
        <f t="shared" si="11"/>
        <v>0.92720848056537097</v>
      </c>
      <c r="AG17" s="333">
        <f t="shared" si="11"/>
        <v>0.93685170409210072</v>
      </c>
      <c r="AH17" s="333">
        <f t="shared" si="11"/>
        <v>0.91613663133097767</v>
      </c>
      <c r="AI17" s="333">
        <f t="shared" si="11"/>
        <v>0.89992020973441245</v>
      </c>
      <c r="AJ17" s="333">
        <f t="shared" si="11"/>
        <v>0.9268209278468027</v>
      </c>
      <c r="AK17" s="333">
        <f>AK10</f>
        <v>0.93934040047114253</v>
      </c>
      <c r="AL17" s="334"/>
      <c r="AM17" s="333">
        <f t="shared" si="11"/>
        <v>0.93411603784338315</v>
      </c>
      <c r="AN17" s="333">
        <f t="shared" si="11"/>
        <v>0.93889288281811645</v>
      </c>
      <c r="AO17" s="333">
        <f t="shared" si="11"/>
        <v>0.9220915337137533</v>
      </c>
      <c r="AP17" s="333">
        <f t="shared" si="11"/>
        <v>0.91603586817281935</v>
      </c>
      <c r="AQ17" s="333">
        <f t="shared" si="11"/>
        <v>0</v>
      </c>
      <c r="AR17" s="333">
        <f t="shared" si="11"/>
        <v>0</v>
      </c>
      <c r="AS17" s="333">
        <f t="shared" si="11"/>
        <v>0</v>
      </c>
      <c r="AT17" s="333">
        <f t="shared" si="11"/>
        <v>0</v>
      </c>
      <c r="AU17" s="333">
        <f t="shared" si="11"/>
        <v>0</v>
      </c>
      <c r="AV17" s="333">
        <f t="shared" si="11"/>
        <v>0</v>
      </c>
      <c r="AW17" s="333">
        <f t="shared" si="11"/>
        <v>0</v>
      </c>
      <c r="AX17" s="333">
        <f t="shared" si="11"/>
        <v>0</v>
      </c>
      <c r="AY17" s="333">
        <f t="shared" si="11"/>
        <v>0</v>
      </c>
      <c r="AZ17" s="333">
        <f t="shared" si="11"/>
        <v>0</v>
      </c>
      <c r="BA17" s="333">
        <f t="shared" si="11"/>
        <v>0</v>
      </c>
      <c r="BB17" s="333">
        <f t="shared" si="11"/>
        <v>0</v>
      </c>
      <c r="BC17" s="333">
        <f t="shared" si="11"/>
        <v>0</v>
      </c>
      <c r="BD17" s="333">
        <f t="shared" si="11"/>
        <v>0</v>
      </c>
      <c r="BE17" s="333">
        <f t="shared" si="11"/>
        <v>0</v>
      </c>
      <c r="BF17" s="333">
        <f t="shared" si="11"/>
        <v>0</v>
      </c>
      <c r="BG17" s="333">
        <f t="shared" si="11"/>
        <v>0</v>
      </c>
      <c r="BH17" s="333">
        <f t="shared" si="11"/>
        <v>0</v>
      </c>
      <c r="BI17" s="333">
        <f t="shared" si="11"/>
        <v>0</v>
      </c>
      <c r="BJ17" s="333">
        <f t="shared" si="11"/>
        <v>0</v>
      </c>
      <c r="BK17" s="333">
        <f t="shared" si="11"/>
        <v>0</v>
      </c>
    </row>
    <row r="18" spans="1:63" s="216" customFormat="1" x14ac:dyDescent="0.2">
      <c r="A18" s="335" t="s">
        <v>175</v>
      </c>
      <c r="B18" s="329"/>
      <c r="C18" s="336">
        <f t="shared" ref="C18:O18" si="12">C13</f>
        <v>9.6013071895424833</v>
      </c>
      <c r="D18" s="336">
        <f t="shared" si="12"/>
        <v>9.7182539682539684</v>
      </c>
      <c r="E18" s="336">
        <f t="shared" si="12"/>
        <v>9.3993993993993996</v>
      </c>
      <c r="F18" s="336">
        <f t="shared" si="12"/>
        <v>6.263440860215054</v>
      </c>
      <c r="G18" s="336">
        <f t="shared" si="12"/>
        <v>6.601923076923077</v>
      </c>
      <c r="H18" s="336">
        <f t="shared" si="12"/>
        <v>5.448430493273543</v>
      </c>
      <c r="I18" s="336">
        <f t="shared" si="12"/>
        <v>5.4218134034165573</v>
      </c>
      <c r="J18" s="336">
        <f t="shared" si="12"/>
        <v>6.0139416983523448</v>
      </c>
      <c r="K18" s="336">
        <f t="shared" si="12"/>
        <v>5.5077658303464752</v>
      </c>
      <c r="L18" s="336">
        <f t="shared" si="12"/>
        <v>5.5</v>
      </c>
      <c r="M18" s="336">
        <f t="shared" si="12"/>
        <v>5.6898734177215191</v>
      </c>
      <c r="N18" s="336">
        <f t="shared" si="12"/>
        <v>5.5496855345911946</v>
      </c>
      <c r="O18" s="336">
        <f t="shared" si="12"/>
        <v>5.9332659251769462</v>
      </c>
      <c r="P18" s="329"/>
      <c r="Q18" s="336">
        <f t="shared" ref="Q18:BK18" si="13">Q13</f>
        <v>6.5014778325123155</v>
      </c>
      <c r="R18" s="336">
        <f t="shared" si="13"/>
        <v>6.2766159695817487</v>
      </c>
      <c r="S18" s="336">
        <f t="shared" si="13"/>
        <v>6.156943303204601</v>
      </c>
      <c r="T18" s="336">
        <f t="shared" si="13"/>
        <v>5.9136929460580916</v>
      </c>
      <c r="U18" s="336">
        <f t="shared" si="13"/>
        <v>6.2230576441102761</v>
      </c>
      <c r="V18" s="336">
        <f t="shared" si="13"/>
        <v>6.2497816593886464</v>
      </c>
      <c r="W18" s="336">
        <f t="shared" si="13"/>
        <v>6.3612956810631225</v>
      </c>
      <c r="X18" s="336">
        <f t="shared" si="13"/>
        <v>5.7811059907834101</v>
      </c>
      <c r="Y18" s="336">
        <f t="shared" si="13"/>
        <v>5.7253685027152832</v>
      </c>
      <c r="Z18" s="336">
        <f t="shared" si="13"/>
        <v>5.8723712835387962</v>
      </c>
      <c r="AA18" s="336">
        <f t="shared" si="13"/>
        <v>5.8416220351951029</v>
      </c>
      <c r="AB18" s="336">
        <f t="shared" si="13"/>
        <v>5.6323422770123281</v>
      </c>
      <c r="AC18" s="336">
        <f t="shared" si="13"/>
        <v>5.7071942446043167</v>
      </c>
      <c r="AD18" s="336">
        <f t="shared" si="13"/>
        <v>5.289106145251397</v>
      </c>
      <c r="AE18" s="336">
        <f t="shared" si="13"/>
        <v>5.7629310344827589</v>
      </c>
      <c r="AF18" s="336">
        <f t="shared" si="13"/>
        <v>5.8138847858197931</v>
      </c>
      <c r="AG18" s="336">
        <f t="shared" si="13"/>
        <v>5.8875358166189109</v>
      </c>
      <c r="AH18" s="336">
        <f t="shared" si="13"/>
        <v>6.1828298887122415</v>
      </c>
      <c r="AI18" s="336">
        <f t="shared" si="13"/>
        <v>5.9450301204819276</v>
      </c>
      <c r="AJ18" s="336">
        <f t="shared" si="13"/>
        <v>5.8792480115690529</v>
      </c>
      <c r="AK18" s="336">
        <f>AK13</f>
        <v>6.215900233826968</v>
      </c>
      <c r="AL18" s="258"/>
      <c r="AM18" s="336">
        <f t="shared" si="13"/>
        <v>6.1755840241145439</v>
      </c>
      <c r="AN18" s="336">
        <f t="shared" si="13"/>
        <v>6.3091787439613523</v>
      </c>
      <c r="AO18" s="336">
        <f t="shared" si="13"/>
        <v>5.7711370262390673</v>
      </c>
      <c r="AP18" s="336">
        <f t="shared" si="13"/>
        <v>5.4285714285714288</v>
      </c>
      <c r="AQ18" s="336">
        <f t="shared" si="13"/>
        <v>0</v>
      </c>
      <c r="AR18" s="336">
        <f t="shared" si="13"/>
        <v>0</v>
      </c>
      <c r="AS18" s="336">
        <f t="shared" si="13"/>
        <v>0</v>
      </c>
      <c r="AT18" s="336">
        <f t="shared" si="13"/>
        <v>0</v>
      </c>
      <c r="AU18" s="336">
        <f t="shared" si="13"/>
        <v>0</v>
      </c>
      <c r="AV18" s="336">
        <f t="shared" si="13"/>
        <v>0</v>
      </c>
      <c r="AW18" s="336">
        <f t="shared" si="13"/>
        <v>0</v>
      </c>
      <c r="AX18" s="336">
        <f t="shared" si="13"/>
        <v>0</v>
      </c>
      <c r="AY18" s="336">
        <f t="shared" si="13"/>
        <v>0</v>
      </c>
      <c r="AZ18" s="336">
        <f t="shared" si="13"/>
        <v>0</v>
      </c>
      <c r="BA18" s="336">
        <f t="shared" si="13"/>
        <v>0</v>
      </c>
      <c r="BB18" s="336">
        <f t="shared" si="13"/>
        <v>0</v>
      </c>
      <c r="BC18" s="336">
        <f t="shared" si="13"/>
        <v>0</v>
      </c>
      <c r="BD18" s="336">
        <f t="shared" si="13"/>
        <v>0</v>
      </c>
      <c r="BE18" s="336">
        <f t="shared" si="13"/>
        <v>0</v>
      </c>
      <c r="BF18" s="336">
        <f t="shared" si="13"/>
        <v>0</v>
      </c>
      <c r="BG18" s="336">
        <f t="shared" si="13"/>
        <v>0</v>
      </c>
      <c r="BH18" s="336">
        <f t="shared" si="13"/>
        <v>0</v>
      </c>
      <c r="BI18" s="336">
        <f t="shared" si="13"/>
        <v>0</v>
      </c>
      <c r="BJ18" s="336">
        <f t="shared" si="13"/>
        <v>0</v>
      </c>
      <c r="BK18" s="336">
        <f t="shared" si="13"/>
        <v>0</v>
      </c>
    </row>
    <row r="19" spans="1:63" s="217" customFormat="1" x14ac:dyDescent="0.2">
      <c r="A19" s="321" t="s">
        <v>176</v>
      </c>
      <c r="B19" s="322" t="s">
        <v>177</v>
      </c>
      <c r="C19" s="322">
        <f t="shared" ref="C19:O19" si="14">IFERROR((C20/C21),0)</f>
        <v>1.3215859030837005E-2</v>
      </c>
      <c r="D19" s="322">
        <f t="shared" si="14"/>
        <v>1.6778523489932886E-2</v>
      </c>
      <c r="E19" s="322">
        <f t="shared" si="14"/>
        <v>1.804123711340206E-2</v>
      </c>
      <c r="F19" s="322">
        <f t="shared" si="14"/>
        <v>3.8321167883211681E-2</v>
      </c>
      <c r="G19" s="322">
        <f t="shared" si="14"/>
        <v>3.888888888888889E-2</v>
      </c>
      <c r="H19" s="322">
        <f t="shared" si="14"/>
        <v>6.73352435530086E-2</v>
      </c>
      <c r="I19" s="322">
        <f t="shared" si="14"/>
        <v>5.8894230769230768E-2</v>
      </c>
      <c r="J19" s="322">
        <f t="shared" si="14"/>
        <v>5.8754406580493537E-2</v>
      </c>
      <c r="K19" s="322">
        <f t="shared" si="14"/>
        <v>2.4757804090419805E-2</v>
      </c>
      <c r="L19" s="322">
        <f t="shared" si="14"/>
        <v>3.640776699029126E-2</v>
      </c>
      <c r="M19" s="322">
        <f t="shared" si="14"/>
        <v>5.1995163240628778E-2</v>
      </c>
      <c r="N19" s="322">
        <f t="shared" si="14"/>
        <v>5.3040103492884863E-2</v>
      </c>
      <c r="O19" s="322">
        <f t="shared" si="14"/>
        <v>4.9098196392785572E-2</v>
      </c>
      <c r="P19" s="322" t="s">
        <v>177</v>
      </c>
      <c r="Q19" s="322">
        <f t="shared" ref="Q19:BK19" si="15">IFERROR((Q20/Q21),0)</f>
        <v>4.1729893778452203E-2</v>
      </c>
      <c r="R19" s="322">
        <f t="shared" si="15"/>
        <v>2.7386541471048513E-2</v>
      </c>
      <c r="S19" s="322">
        <f t="shared" si="15"/>
        <v>2.2361984626135568E-2</v>
      </c>
      <c r="T19" s="322">
        <f t="shared" si="15"/>
        <v>1.8571428571428572E-2</v>
      </c>
      <c r="U19" s="322">
        <f t="shared" si="15"/>
        <v>2.3616734143049933E-2</v>
      </c>
      <c r="V19" s="322">
        <f t="shared" si="15"/>
        <v>1.5718562874251496E-2</v>
      </c>
      <c r="W19" s="322">
        <f t="shared" si="15"/>
        <v>1.9553072625698324E-2</v>
      </c>
      <c r="X19" s="322">
        <f t="shared" si="15"/>
        <v>2.4E-2</v>
      </c>
      <c r="Y19" s="322">
        <f t="shared" si="15"/>
        <v>2.0090732339598186E-2</v>
      </c>
      <c r="Z19" s="322">
        <f t="shared" si="15"/>
        <v>2.7556644213104716E-2</v>
      </c>
      <c r="AA19" s="322">
        <f t="shared" si="15"/>
        <v>2.309782608695652E-2</v>
      </c>
      <c r="AB19" s="322">
        <f t="shared" si="15"/>
        <v>1.9290603609209707E-2</v>
      </c>
      <c r="AC19" s="322">
        <f t="shared" si="15"/>
        <v>2.3297491039426525E-2</v>
      </c>
      <c r="AD19" s="322">
        <f t="shared" si="15"/>
        <v>2.4477611940298509E-2</v>
      </c>
      <c r="AE19" s="322">
        <f t="shared" si="15"/>
        <v>2.3355869698832205E-2</v>
      </c>
      <c r="AF19" s="322">
        <f t="shared" si="15"/>
        <v>3.9154754505904291E-2</v>
      </c>
      <c r="AG19" s="322">
        <f t="shared" si="15"/>
        <v>2.20125786163522E-2</v>
      </c>
      <c r="AH19" s="322">
        <f t="shared" si="15"/>
        <v>1.753202966958867E-2</v>
      </c>
      <c r="AI19" s="322">
        <f t="shared" si="15"/>
        <v>2.1208226221079693E-2</v>
      </c>
      <c r="AJ19" s="322">
        <f t="shared" si="15"/>
        <v>1.7945544554455444E-2</v>
      </c>
      <c r="AK19" s="322">
        <f t="shared" si="15"/>
        <v>2.0671834625322998E-2</v>
      </c>
      <c r="AL19" s="322" t="s">
        <v>177</v>
      </c>
      <c r="AM19" s="322">
        <f t="shared" si="15"/>
        <v>1.7153748411689963E-2</v>
      </c>
      <c r="AN19" s="322">
        <f t="shared" si="15"/>
        <v>2.0920502092050208E-2</v>
      </c>
      <c r="AO19" s="322">
        <f t="shared" si="15"/>
        <v>1.9753086419753086E-2</v>
      </c>
      <c r="AP19" s="322">
        <f t="shared" si="15"/>
        <v>2.3479831426851294E-2</v>
      </c>
      <c r="AQ19" s="322">
        <f t="shared" si="15"/>
        <v>0</v>
      </c>
      <c r="AR19" s="322">
        <f t="shared" si="15"/>
        <v>0</v>
      </c>
      <c r="AS19" s="322">
        <f t="shared" si="15"/>
        <v>0</v>
      </c>
      <c r="AT19" s="322">
        <f t="shared" si="15"/>
        <v>0</v>
      </c>
      <c r="AU19" s="322">
        <f t="shared" si="15"/>
        <v>0</v>
      </c>
      <c r="AV19" s="322">
        <f t="shared" si="15"/>
        <v>0</v>
      </c>
      <c r="AW19" s="322">
        <f t="shared" si="15"/>
        <v>0</v>
      </c>
      <c r="AX19" s="322">
        <f t="shared" si="15"/>
        <v>0</v>
      </c>
      <c r="AY19" s="322">
        <f t="shared" si="15"/>
        <v>0</v>
      </c>
      <c r="AZ19" s="322">
        <f t="shared" si="15"/>
        <v>0</v>
      </c>
      <c r="BA19" s="322">
        <f t="shared" si="15"/>
        <v>0</v>
      </c>
      <c r="BB19" s="322">
        <f t="shared" si="15"/>
        <v>0</v>
      </c>
      <c r="BC19" s="322">
        <f t="shared" si="15"/>
        <v>0</v>
      </c>
      <c r="BD19" s="322">
        <f t="shared" si="15"/>
        <v>0</v>
      </c>
      <c r="BE19" s="322">
        <f t="shared" si="15"/>
        <v>0</v>
      </c>
      <c r="BF19" s="322">
        <f t="shared" si="15"/>
        <v>0</v>
      </c>
      <c r="BG19" s="322">
        <f t="shared" si="15"/>
        <v>0</v>
      </c>
      <c r="BH19" s="322">
        <f t="shared" si="15"/>
        <v>0</v>
      </c>
      <c r="BI19" s="322">
        <f t="shared" si="15"/>
        <v>0</v>
      </c>
      <c r="BJ19" s="322">
        <f t="shared" si="15"/>
        <v>0</v>
      </c>
      <c r="BK19" s="322">
        <f t="shared" si="15"/>
        <v>0</v>
      </c>
    </row>
    <row r="20" spans="1:63" s="213" customFormat="1" x14ac:dyDescent="0.2">
      <c r="A20" s="323" t="s">
        <v>178</v>
      </c>
      <c r="B20" s="337"/>
      <c r="C20" s="14">
        <v>3</v>
      </c>
      <c r="D20" s="14">
        <v>5</v>
      </c>
      <c r="E20" s="14">
        <v>7</v>
      </c>
      <c r="F20" s="14">
        <v>21</v>
      </c>
      <c r="G20" s="14">
        <v>21</v>
      </c>
      <c r="H20" s="325">
        <v>47</v>
      </c>
      <c r="I20" s="14">
        <v>49</v>
      </c>
      <c r="J20" s="14">
        <v>50</v>
      </c>
      <c r="K20" s="14">
        <v>23</v>
      </c>
      <c r="L20" s="14">
        <v>30</v>
      </c>
      <c r="M20" s="14">
        <v>43</v>
      </c>
      <c r="N20" s="14">
        <v>41</v>
      </c>
      <c r="O20" s="14">
        <v>49</v>
      </c>
      <c r="P20" s="337"/>
      <c r="Q20" s="14">
        <v>55</v>
      </c>
      <c r="R20" s="14">
        <v>35</v>
      </c>
      <c r="S20" s="14">
        <v>32</v>
      </c>
      <c r="T20" s="14">
        <v>26</v>
      </c>
      <c r="U20" s="14">
        <v>35</v>
      </c>
      <c r="V20" s="14">
        <v>21</v>
      </c>
      <c r="W20" s="14">
        <v>28</v>
      </c>
      <c r="X20" s="14">
        <v>36</v>
      </c>
      <c r="Y20" s="14">
        <v>31</v>
      </c>
      <c r="Z20" s="14">
        <v>45</v>
      </c>
      <c r="AA20" s="14">
        <v>34</v>
      </c>
      <c r="AB20" s="14">
        <v>31</v>
      </c>
      <c r="AC20" s="14">
        <v>39</v>
      </c>
      <c r="AD20" s="14">
        <v>41</v>
      </c>
      <c r="AE20" s="14">
        <v>38</v>
      </c>
      <c r="AF20" s="19">
        <v>63</v>
      </c>
      <c r="AG20" s="14">
        <v>35</v>
      </c>
      <c r="AH20" s="19">
        <v>26</v>
      </c>
      <c r="AI20" s="14">
        <v>33</v>
      </c>
      <c r="AJ20" s="14">
        <v>29</v>
      </c>
      <c r="AK20" s="14">
        <v>32</v>
      </c>
      <c r="AL20" s="330"/>
      <c r="AM20" s="19">
        <v>27</v>
      </c>
      <c r="AN20" s="14">
        <v>30</v>
      </c>
      <c r="AO20" s="14">
        <v>32</v>
      </c>
      <c r="AP20" s="21">
        <v>39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s="213" customFormat="1" x14ac:dyDescent="0.2">
      <c r="A21" s="323" t="s">
        <v>179</v>
      </c>
      <c r="B21" s="337"/>
      <c r="C21" s="14">
        <v>227</v>
      </c>
      <c r="D21" s="14">
        <v>298</v>
      </c>
      <c r="E21" s="14">
        <v>388</v>
      </c>
      <c r="F21" s="14">
        <v>548</v>
      </c>
      <c r="G21" s="14">
        <v>540</v>
      </c>
      <c r="H21" s="325">
        <v>698</v>
      </c>
      <c r="I21" s="14">
        <v>832</v>
      </c>
      <c r="J21" s="14">
        <v>851</v>
      </c>
      <c r="K21" s="14">
        <v>929</v>
      </c>
      <c r="L21" s="14">
        <v>824</v>
      </c>
      <c r="M21" s="14">
        <v>827</v>
      </c>
      <c r="N21" s="14">
        <v>773</v>
      </c>
      <c r="O21" s="14">
        <v>998</v>
      </c>
      <c r="P21" s="337"/>
      <c r="Q21" s="14">
        <v>1318</v>
      </c>
      <c r="R21" s="14">
        <v>1278</v>
      </c>
      <c r="S21" s="14">
        <v>1431</v>
      </c>
      <c r="T21" s="14">
        <v>1400</v>
      </c>
      <c r="U21" s="14">
        <v>1482</v>
      </c>
      <c r="V21" s="14">
        <v>1336</v>
      </c>
      <c r="W21" s="14">
        <v>1432</v>
      </c>
      <c r="X21" s="14">
        <v>1500</v>
      </c>
      <c r="Y21" s="14">
        <v>1543</v>
      </c>
      <c r="Z21" s="14">
        <v>1633</v>
      </c>
      <c r="AA21" s="14">
        <v>1472</v>
      </c>
      <c r="AB21" s="14">
        <v>1607</v>
      </c>
      <c r="AC21" s="14">
        <v>1674</v>
      </c>
      <c r="AD21" s="14">
        <v>1675</v>
      </c>
      <c r="AE21" s="14">
        <v>1627</v>
      </c>
      <c r="AF21" s="25">
        <v>1609</v>
      </c>
      <c r="AG21" s="14">
        <v>1590</v>
      </c>
      <c r="AH21" s="25">
        <v>1483</v>
      </c>
      <c r="AI21" s="14">
        <v>1556</v>
      </c>
      <c r="AJ21" s="14">
        <v>1616</v>
      </c>
      <c r="AK21" s="14">
        <v>1548</v>
      </c>
      <c r="AL21" s="215"/>
      <c r="AM21" s="25">
        <v>1574</v>
      </c>
      <c r="AN21" s="14">
        <v>1434</v>
      </c>
      <c r="AO21" s="14">
        <v>1620</v>
      </c>
      <c r="AP21" s="25">
        <v>1661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s="217" customFormat="1" x14ac:dyDescent="0.2">
      <c r="A22" s="321" t="s">
        <v>180</v>
      </c>
      <c r="B22" s="322" t="s">
        <v>181</v>
      </c>
      <c r="C22" s="322">
        <f t="shared" ref="C22:O22" si="16">IFERROR((C23/C24),0)</f>
        <v>0</v>
      </c>
      <c r="D22" s="322">
        <f t="shared" si="16"/>
        <v>6.6666666666666666E-2</v>
      </c>
      <c r="E22" s="322">
        <f t="shared" si="16"/>
        <v>9.5238095238095233E-2</v>
      </c>
      <c r="F22" s="322">
        <f t="shared" si="16"/>
        <v>1.06951871657754E-2</v>
      </c>
      <c r="G22" s="322">
        <f t="shared" si="16"/>
        <v>3.2786885245901641E-2</v>
      </c>
      <c r="H22" s="322">
        <f t="shared" si="16"/>
        <v>0</v>
      </c>
      <c r="I22" s="322">
        <f t="shared" si="16"/>
        <v>1.5503875968992248E-2</v>
      </c>
      <c r="J22" s="322">
        <f t="shared" si="16"/>
        <v>1.6E-2</v>
      </c>
      <c r="K22" s="322">
        <f t="shared" si="16"/>
        <v>1.2500000000000001E-2</v>
      </c>
      <c r="L22" s="322">
        <f t="shared" si="16"/>
        <v>1.9047619047619049E-2</v>
      </c>
      <c r="M22" s="322">
        <f t="shared" si="16"/>
        <v>2.9411764705882353E-2</v>
      </c>
      <c r="N22" s="322">
        <f t="shared" si="16"/>
        <v>0</v>
      </c>
      <c r="O22" s="322">
        <f t="shared" si="16"/>
        <v>0</v>
      </c>
      <c r="P22" s="322" t="s">
        <v>181</v>
      </c>
      <c r="Q22" s="322">
        <f t="shared" ref="Q22:BK22" si="17">IFERROR((Q23/Q24),0)</f>
        <v>0</v>
      </c>
      <c r="R22" s="322">
        <f t="shared" si="17"/>
        <v>1.5037593984962405E-2</v>
      </c>
      <c r="S22" s="322">
        <f t="shared" si="17"/>
        <v>5.5555555555555558E-3</v>
      </c>
      <c r="T22" s="322">
        <f t="shared" si="17"/>
        <v>1.935483870967742E-2</v>
      </c>
      <c r="U22" s="322">
        <f t="shared" si="17"/>
        <v>1.6042780748663103E-2</v>
      </c>
      <c r="V22" s="322">
        <f t="shared" si="17"/>
        <v>0</v>
      </c>
      <c r="W22" s="322">
        <f t="shared" si="17"/>
        <v>0</v>
      </c>
      <c r="X22" s="322">
        <f t="shared" si="17"/>
        <v>0</v>
      </c>
      <c r="Y22" s="322">
        <f t="shared" si="17"/>
        <v>0</v>
      </c>
      <c r="Z22" s="322">
        <f t="shared" si="17"/>
        <v>1.2422360248447204E-2</v>
      </c>
      <c r="AA22" s="322">
        <f t="shared" si="17"/>
        <v>1.2987012987012988E-2</v>
      </c>
      <c r="AB22" s="322">
        <f t="shared" si="17"/>
        <v>0</v>
      </c>
      <c r="AC22" s="322">
        <f t="shared" si="17"/>
        <v>5.9171597633136093E-3</v>
      </c>
      <c r="AD22" s="322">
        <f t="shared" si="17"/>
        <v>0</v>
      </c>
      <c r="AE22" s="322">
        <f t="shared" si="17"/>
        <v>0</v>
      </c>
      <c r="AF22" s="322">
        <f t="shared" si="17"/>
        <v>0</v>
      </c>
      <c r="AG22" s="322">
        <f t="shared" si="17"/>
        <v>0</v>
      </c>
      <c r="AH22" s="322">
        <f t="shared" si="17"/>
        <v>0</v>
      </c>
      <c r="AI22" s="322">
        <f t="shared" si="17"/>
        <v>0</v>
      </c>
      <c r="AJ22" s="322">
        <f t="shared" si="17"/>
        <v>0</v>
      </c>
      <c r="AK22" s="322">
        <f t="shared" si="17"/>
        <v>0</v>
      </c>
      <c r="AL22" s="322" t="s">
        <v>181</v>
      </c>
      <c r="AM22" s="322">
        <f t="shared" si="17"/>
        <v>0</v>
      </c>
      <c r="AN22" s="322">
        <f t="shared" si="17"/>
        <v>0</v>
      </c>
      <c r="AO22" s="322">
        <f t="shared" si="17"/>
        <v>0</v>
      </c>
      <c r="AP22" s="322">
        <f t="shared" si="17"/>
        <v>0</v>
      </c>
      <c r="AQ22" s="322">
        <f t="shared" si="17"/>
        <v>0</v>
      </c>
      <c r="AR22" s="322">
        <f t="shared" si="17"/>
        <v>0</v>
      </c>
      <c r="AS22" s="322">
        <f t="shared" si="17"/>
        <v>0</v>
      </c>
      <c r="AT22" s="322">
        <f t="shared" si="17"/>
        <v>0</v>
      </c>
      <c r="AU22" s="322">
        <f t="shared" si="17"/>
        <v>0</v>
      </c>
      <c r="AV22" s="322">
        <f t="shared" si="17"/>
        <v>0</v>
      </c>
      <c r="AW22" s="322">
        <f t="shared" si="17"/>
        <v>0</v>
      </c>
      <c r="AX22" s="322">
        <f t="shared" si="17"/>
        <v>0</v>
      </c>
      <c r="AY22" s="322">
        <f t="shared" si="17"/>
        <v>0</v>
      </c>
      <c r="AZ22" s="322">
        <f t="shared" si="17"/>
        <v>0</v>
      </c>
      <c r="BA22" s="322">
        <f t="shared" si="17"/>
        <v>0</v>
      </c>
      <c r="BB22" s="322">
        <f t="shared" si="17"/>
        <v>0</v>
      </c>
      <c r="BC22" s="322">
        <f t="shared" si="17"/>
        <v>0</v>
      </c>
      <c r="BD22" s="322">
        <f t="shared" si="17"/>
        <v>0</v>
      </c>
      <c r="BE22" s="322">
        <f t="shared" si="17"/>
        <v>0</v>
      </c>
      <c r="BF22" s="322">
        <f t="shared" si="17"/>
        <v>0</v>
      </c>
      <c r="BG22" s="322">
        <f t="shared" si="17"/>
        <v>0</v>
      </c>
      <c r="BH22" s="322">
        <f t="shared" si="17"/>
        <v>0</v>
      </c>
      <c r="BI22" s="322">
        <f t="shared" si="17"/>
        <v>0</v>
      </c>
      <c r="BJ22" s="322">
        <f t="shared" si="17"/>
        <v>0</v>
      </c>
      <c r="BK22" s="322">
        <f t="shared" si="17"/>
        <v>0</v>
      </c>
    </row>
    <row r="23" spans="1:63" s="213" customFormat="1" x14ac:dyDescent="0.2">
      <c r="A23" s="323" t="s">
        <v>182</v>
      </c>
      <c r="B23" s="337"/>
      <c r="C23" s="14">
        <v>0</v>
      </c>
      <c r="D23" s="14">
        <v>3</v>
      </c>
      <c r="E23" s="14">
        <v>4</v>
      </c>
      <c r="F23" s="14">
        <v>2</v>
      </c>
      <c r="G23" s="14">
        <v>4</v>
      </c>
      <c r="H23" s="14">
        <v>0</v>
      </c>
      <c r="I23" s="14">
        <v>2</v>
      </c>
      <c r="J23" s="14">
        <v>2</v>
      </c>
      <c r="K23" s="14">
        <v>2</v>
      </c>
      <c r="L23" s="14">
        <v>2</v>
      </c>
      <c r="M23" s="14">
        <v>3</v>
      </c>
      <c r="N23" s="14">
        <v>0</v>
      </c>
      <c r="O23" s="14">
        <v>0</v>
      </c>
      <c r="P23" s="337"/>
      <c r="Q23" s="14">
        <v>0</v>
      </c>
      <c r="R23" s="14">
        <v>2</v>
      </c>
      <c r="S23" s="14">
        <v>1</v>
      </c>
      <c r="T23" s="14">
        <v>3</v>
      </c>
      <c r="U23" s="14">
        <v>3</v>
      </c>
      <c r="V23" s="14">
        <v>0</v>
      </c>
      <c r="W23" s="14">
        <v>0</v>
      </c>
      <c r="X23" s="14">
        <v>0</v>
      </c>
      <c r="Y23" s="14">
        <v>0</v>
      </c>
      <c r="Z23" s="14">
        <v>2</v>
      </c>
      <c r="AA23" s="14">
        <v>2</v>
      </c>
      <c r="AB23" s="14">
        <v>0</v>
      </c>
      <c r="AC23" s="14">
        <v>1</v>
      </c>
      <c r="AD23" s="14">
        <v>0</v>
      </c>
      <c r="AE23" s="14">
        <v>0</v>
      </c>
      <c r="AF23" s="19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330"/>
      <c r="AM23" s="14">
        <v>0</v>
      </c>
      <c r="AN23" s="14">
        <v>0</v>
      </c>
      <c r="AO23" s="14">
        <v>0</v>
      </c>
      <c r="AP23" s="218">
        <v>0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s="213" customFormat="1" x14ac:dyDescent="0.2">
      <c r="A24" s="323" t="s">
        <v>183</v>
      </c>
      <c r="B24" s="337"/>
      <c r="C24" s="14">
        <v>50</v>
      </c>
      <c r="D24" s="14">
        <v>45</v>
      </c>
      <c r="E24" s="14">
        <v>42</v>
      </c>
      <c r="F24" s="14">
        <v>187</v>
      </c>
      <c r="G24" s="14">
        <v>122</v>
      </c>
      <c r="H24" s="14">
        <v>133</v>
      </c>
      <c r="I24" s="14">
        <v>129</v>
      </c>
      <c r="J24" s="14">
        <v>125</v>
      </c>
      <c r="K24" s="14">
        <v>160</v>
      </c>
      <c r="L24" s="14">
        <v>105</v>
      </c>
      <c r="M24" s="14">
        <v>102</v>
      </c>
      <c r="N24" s="14">
        <v>102</v>
      </c>
      <c r="O24" s="14">
        <v>133</v>
      </c>
      <c r="P24" s="337"/>
      <c r="Q24" s="14">
        <v>125</v>
      </c>
      <c r="R24" s="14">
        <v>133</v>
      </c>
      <c r="S24" s="14">
        <v>180</v>
      </c>
      <c r="T24" s="14">
        <v>155</v>
      </c>
      <c r="U24" s="14">
        <v>187</v>
      </c>
      <c r="V24" s="14">
        <v>147</v>
      </c>
      <c r="W24" s="14">
        <v>139</v>
      </c>
      <c r="X24" s="14">
        <v>149</v>
      </c>
      <c r="Y24" s="14">
        <v>128</v>
      </c>
      <c r="Z24" s="14">
        <v>161</v>
      </c>
      <c r="AA24" s="14">
        <v>154</v>
      </c>
      <c r="AB24" s="14">
        <v>172</v>
      </c>
      <c r="AC24" s="14">
        <v>169</v>
      </c>
      <c r="AD24" s="14">
        <v>157</v>
      </c>
      <c r="AE24" s="14">
        <v>175</v>
      </c>
      <c r="AF24" s="25">
        <v>138</v>
      </c>
      <c r="AG24" s="14">
        <v>166</v>
      </c>
      <c r="AH24" s="14">
        <v>171</v>
      </c>
      <c r="AI24" s="14">
        <v>146</v>
      </c>
      <c r="AJ24" s="14">
        <v>157</v>
      </c>
      <c r="AK24" s="14">
        <v>171</v>
      </c>
      <c r="AL24" s="215"/>
      <c r="AM24" s="14">
        <v>164</v>
      </c>
      <c r="AN24" s="14">
        <v>154</v>
      </c>
      <c r="AO24" s="14">
        <v>198</v>
      </c>
      <c r="AP24" s="219">
        <v>185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x14ac:dyDescent="0.2">
      <c r="A25" s="338"/>
      <c r="B25" s="339"/>
      <c r="C25" s="340"/>
      <c r="D25" s="10">
        <f>C9</f>
        <v>44531</v>
      </c>
      <c r="E25" s="10" t="e">
        <f t="shared" ref="E25:AN25" ca="1" si="18">_xll.FIMMÊS(D25,0)+1</f>
        <v>#NAME?</v>
      </c>
      <c r="F25" s="10" t="e">
        <f t="shared" ca="1" si="18"/>
        <v>#NAME?</v>
      </c>
      <c r="G25" s="10" t="e">
        <f t="shared" ca="1" si="18"/>
        <v>#NAME?</v>
      </c>
      <c r="H25" s="10" t="e">
        <f t="shared" ca="1" si="18"/>
        <v>#NAME?</v>
      </c>
      <c r="I25" s="10" t="e">
        <f t="shared" ca="1" si="18"/>
        <v>#NAME?</v>
      </c>
      <c r="J25" s="10" t="e">
        <f t="shared" ca="1" si="18"/>
        <v>#NAME?</v>
      </c>
      <c r="K25" s="10" t="e">
        <f t="shared" ca="1" si="18"/>
        <v>#NAME?</v>
      </c>
      <c r="L25" s="10" t="e">
        <f t="shared" ca="1" si="18"/>
        <v>#NAME?</v>
      </c>
      <c r="M25" s="10" t="e">
        <f t="shared" ca="1" si="18"/>
        <v>#NAME?</v>
      </c>
      <c r="N25" s="10" t="e">
        <f t="shared" ca="1" si="18"/>
        <v>#NAME?</v>
      </c>
      <c r="O25" s="10" t="e">
        <f t="shared" ca="1" si="18"/>
        <v>#NAME?</v>
      </c>
      <c r="P25" s="339"/>
      <c r="Q25" s="10" t="e">
        <f ca="1">_xll.FIMMÊS(O25,0)+1</f>
        <v>#NAME?</v>
      </c>
      <c r="R25" s="10" t="e">
        <f t="shared" ca="1" si="18"/>
        <v>#NAME?</v>
      </c>
      <c r="S25" s="10" t="e">
        <f t="shared" ca="1" si="18"/>
        <v>#NAME?</v>
      </c>
      <c r="T25" s="10" t="e">
        <f t="shared" ca="1" si="18"/>
        <v>#NAME?</v>
      </c>
      <c r="U25" s="10" t="e">
        <f t="shared" ca="1" si="18"/>
        <v>#NAME?</v>
      </c>
      <c r="V25" s="10" t="e">
        <f t="shared" ca="1" si="18"/>
        <v>#NAME?</v>
      </c>
      <c r="W25" s="10" t="e">
        <f t="shared" ca="1" si="18"/>
        <v>#NAME?</v>
      </c>
      <c r="X25" s="10" t="e">
        <f t="shared" ca="1" si="18"/>
        <v>#NAME?</v>
      </c>
      <c r="Y25" s="10" t="e">
        <f t="shared" ca="1" si="18"/>
        <v>#NAME?</v>
      </c>
      <c r="Z25" s="10" t="e">
        <f t="shared" ca="1" si="18"/>
        <v>#NAME?</v>
      </c>
      <c r="AA25" s="10" t="e">
        <f t="shared" ca="1" si="18"/>
        <v>#NAME?</v>
      </c>
      <c r="AB25" s="10" t="e">
        <f t="shared" ca="1" si="18"/>
        <v>#NAME?</v>
      </c>
      <c r="AC25" s="10" t="e">
        <f t="shared" ca="1" si="18"/>
        <v>#NAME?</v>
      </c>
      <c r="AD25" s="10" t="e">
        <f t="shared" ca="1" si="18"/>
        <v>#NAME?</v>
      </c>
      <c r="AE25" s="10" t="e">
        <f t="shared" ca="1" si="18"/>
        <v>#NAME?</v>
      </c>
      <c r="AF25" s="10" t="e">
        <f t="shared" ca="1" si="18"/>
        <v>#NAME?</v>
      </c>
      <c r="AG25" s="10" t="e">
        <f t="shared" ca="1" si="18"/>
        <v>#NAME?</v>
      </c>
      <c r="AH25" s="10" t="e">
        <f t="shared" ca="1" si="18"/>
        <v>#NAME?</v>
      </c>
      <c r="AI25" s="10" t="e">
        <f t="shared" ca="1" si="18"/>
        <v>#NAME?</v>
      </c>
      <c r="AJ25" s="10" t="e">
        <f t="shared" ca="1" si="18"/>
        <v>#NAME?</v>
      </c>
      <c r="AK25" s="10" t="e">
        <f t="shared" ca="1" si="18"/>
        <v>#NAME?</v>
      </c>
      <c r="AL25" s="340"/>
      <c r="AM25" s="10" t="e">
        <f ca="1">_xll.FIMMÊS(AK25,0)+1</f>
        <v>#NAME?</v>
      </c>
      <c r="AN25" s="10" t="e">
        <f t="shared" ca="1" si="18"/>
        <v>#NAME?</v>
      </c>
      <c r="AO25" s="10">
        <v>45597</v>
      </c>
      <c r="AP25" s="10" t="e">
        <f ca="1">_xll.FIMMÊS(AO25,0)+1</f>
        <v>#NAME?</v>
      </c>
      <c r="AQ25" s="10" t="e">
        <f ca="1">AP9</f>
        <v>#NAME?</v>
      </c>
      <c r="AR25" s="10" t="e">
        <f t="shared" ref="AR25:BK25" ca="1" si="19">AQ9</f>
        <v>#NAME?</v>
      </c>
      <c r="AS25" s="10" t="e">
        <f t="shared" ca="1" si="19"/>
        <v>#NAME?</v>
      </c>
      <c r="AT25" s="10" t="e">
        <f t="shared" ca="1" si="19"/>
        <v>#NAME?</v>
      </c>
      <c r="AU25" s="10" t="e">
        <f t="shared" ca="1" si="19"/>
        <v>#NAME?</v>
      </c>
      <c r="AV25" s="10" t="e">
        <f t="shared" ca="1" si="19"/>
        <v>#NAME?</v>
      </c>
      <c r="AW25" s="10" t="e">
        <f t="shared" ca="1" si="19"/>
        <v>#NAME?</v>
      </c>
      <c r="AX25" s="10" t="e">
        <f t="shared" ca="1" si="19"/>
        <v>#NAME?</v>
      </c>
      <c r="AY25" s="10" t="e">
        <f t="shared" ca="1" si="19"/>
        <v>#NAME?</v>
      </c>
      <c r="AZ25" s="10" t="e">
        <f t="shared" ca="1" si="19"/>
        <v>#NAME?</v>
      </c>
      <c r="BA25" s="10" t="e">
        <f t="shared" ca="1" si="19"/>
        <v>#NAME?</v>
      </c>
      <c r="BB25" s="10" t="e">
        <f t="shared" ca="1" si="19"/>
        <v>#NAME?</v>
      </c>
      <c r="BC25" s="10" t="e">
        <f t="shared" ca="1" si="19"/>
        <v>#NAME?</v>
      </c>
      <c r="BD25" s="10" t="e">
        <f t="shared" ca="1" si="19"/>
        <v>#NAME?</v>
      </c>
      <c r="BE25" s="10" t="e">
        <f t="shared" ca="1" si="19"/>
        <v>#NAME?</v>
      </c>
      <c r="BF25" s="10" t="e">
        <f t="shared" ca="1" si="19"/>
        <v>#NAME?</v>
      </c>
      <c r="BG25" s="10" t="e">
        <f t="shared" ca="1" si="19"/>
        <v>#NAME?</v>
      </c>
      <c r="BH25" s="10" t="e">
        <f t="shared" ca="1" si="19"/>
        <v>#NAME?</v>
      </c>
      <c r="BI25" s="10" t="e">
        <f t="shared" ca="1" si="19"/>
        <v>#NAME?</v>
      </c>
      <c r="BJ25" s="10" t="e">
        <f t="shared" ca="1" si="19"/>
        <v>#NAME?</v>
      </c>
      <c r="BK25" s="10" t="e">
        <f t="shared" ca="1" si="19"/>
        <v>#NAME?</v>
      </c>
    </row>
    <row r="26" spans="1:63" s="217" customFormat="1" x14ac:dyDescent="0.2">
      <c r="A26" s="321" t="s">
        <v>184</v>
      </c>
      <c r="B26" s="322" t="s">
        <v>185</v>
      </c>
      <c r="C26" s="322"/>
      <c r="D26" s="322">
        <f t="shared" ref="D26:O26" si="20">IF(D28=0,0,(IFERROR((D27/D28),0)))</f>
        <v>0.64646464646464652</v>
      </c>
      <c r="E26" s="322">
        <f t="shared" si="20"/>
        <v>0.73949579831932777</v>
      </c>
      <c r="F26" s="322">
        <f t="shared" si="20"/>
        <v>0.78350515463917525</v>
      </c>
      <c r="G26" s="322">
        <f t="shared" si="20"/>
        <v>0.31313131313131315</v>
      </c>
      <c r="H26" s="322">
        <f t="shared" si="20"/>
        <v>0.12737127371273713</v>
      </c>
      <c r="I26" s="322">
        <f t="shared" si="20"/>
        <v>0.23562152133580705</v>
      </c>
      <c r="J26" s="322">
        <f t="shared" si="20"/>
        <v>6.5246338215712379E-2</v>
      </c>
      <c r="K26" s="322">
        <f t="shared" si="20"/>
        <v>1.3118062563067608E-2</v>
      </c>
      <c r="L26" s="322">
        <f t="shared" si="20"/>
        <v>1.0355029585798817E-2</v>
      </c>
      <c r="M26" s="322">
        <f t="shared" si="20"/>
        <v>2.0833333333333333E-3</v>
      </c>
      <c r="N26" s="322">
        <f t="shared" si="20"/>
        <v>8.4961767204757861E-4</v>
      </c>
      <c r="O26" s="322">
        <f t="shared" si="20"/>
        <v>1.9940179461615153E-3</v>
      </c>
      <c r="P26" s="322" t="s">
        <v>185</v>
      </c>
      <c r="Q26" s="322">
        <f t="shared" ref="Q26:BK26" si="21">IF(Q28=0,0,(IFERROR((Q27/Q28),0)))</f>
        <v>1.9569471624266144E-3</v>
      </c>
      <c r="R26" s="322">
        <f t="shared" si="21"/>
        <v>3.1250000000000002E-3</v>
      </c>
      <c r="S26" s="322">
        <f t="shared" si="21"/>
        <v>0</v>
      </c>
      <c r="T26" s="322">
        <f t="shared" si="21"/>
        <v>1.8621973929236499E-3</v>
      </c>
      <c r="U26" s="322">
        <f t="shared" si="21"/>
        <v>4.0376850605652759E-3</v>
      </c>
      <c r="V26" s="322">
        <f t="shared" si="21"/>
        <v>2.3668639053254438E-3</v>
      </c>
      <c r="W26" s="322">
        <f t="shared" si="21"/>
        <v>1.3802622498274672E-3</v>
      </c>
      <c r="X26" s="322">
        <f t="shared" si="21"/>
        <v>2.142857142857143E-3</v>
      </c>
      <c r="Y26" s="322">
        <f t="shared" si="21"/>
        <v>1.2391573729863693E-3</v>
      </c>
      <c r="Z26" s="322">
        <f t="shared" si="21"/>
        <v>1.148105625717566E-3</v>
      </c>
      <c r="AA26" s="322">
        <f t="shared" si="21"/>
        <v>4.6296296296296294E-3</v>
      </c>
      <c r="AB26" s="322">
        <f t="shared" si="21"/>
        <v>4.1493775933609959E-3</v>
      </c>
      <c r="AC26" s="322">
        <f t="shared" si="21"/>
        <v>1.3306719893546241E-3</v>
      </c>
      <c r="AD26" s="322">
        <f t="shared" si="21"/>
        <v>3.4383954154727794E-3</v>
      </c>
      <c r="AE26" s="322">
        <f t="shared" si="21"/>
        <v>1.4395393474088292E-3</v>
      </c>
      <c r="AF26" s="322">
        <f t="shared" si="21"/>
        <v>0</v>
      </c>
      <c r="AG26" s="322">
        <f t="shared" si="21"/>
        <v>4.3084877208099956E-4</v>
      </c>
      <c r="AH26" s="322">
        <f t="shared" si="21"/>
        <v>3.0541012216404886E-3</v>
      </c>
      <c r="AI26" s="322">
        <f t="shared" si="21"/>
        <v>0</v>
      </c>
      <c r="AJ26" s="322">
        <f t="shared" si="21"/>
        <v>4.5325779036827192E-3</v>
      </c>
      <c r="AK26" s="322">
        <f t="shared" si="21"/>
        <v>6.1349693251533746E-4</v>
      </c>
      <c r="AL26" s="322" t="s">
        <v>186</v>
      </c>
      <c r="AM26" s="322">
        <f t="shared" si="21"/>
        <v>6.4143681847338033E-4</v>
      </c>
      <c r="AN26" s="322">
        <f t="shared" si="21"/>
        <v>3.1605562579013905E-3</v>
      </c>
      <c r="AO26" s="322">
        <f t="shared" si="21"/>
        <v>1.0976948408342482E-2</v>
      </c>
      <c r="AP26" s="322">
        <f t="shared" si="21"/>
        <v>4.554326610279766E-3</v>
      </c>
      <c r="AQ26" s="322">
        <f t="shared" si="21"/>
        <v>0</v>
      </c>
      <c r="AR26" s="322">
        <f t="shared" si="21"/>
        <v>0</v>
      </c>
      <c r="AS26" s="322">
        <f t="shared" si="21"/>
        <v>0</v>
      </c>
      <c r="AT26" s="322">
        <f t="shared" si="21"/>
        <v>0</v>
      </c>
      <c r="AU26" s="322">
        <f t="shared" si="21"/>
        <v>0</v>
      </c>
      <c r="AV26" s="322">
        <f t="shared" si="21"/>
        <v>0</v>
      </c>
      <c r="AW26" s="322">
        <f t="shared" si="21"/>
        <v>0</v>
      </c>
      <c r="AX26" s="322">
        <f t="shared" si="21"/>
        <v>0</v>
      </c>
      <c r="AY26" s="322">
        <f t="shared" si="21"/>
        <v>0</v>
      </c>
      <c r="AZ26" s="322">
        <f t="shared" si="21"/>
        <v>0</v>
      </c>
      <c r="BA26" s="322">
        <f t="shared" si="21"/>
        <v>0</v>
      </c>
      <c r="BB26" s="322">
        <f t="shared" si="21"/>
        <v>0</v>
      </c>
      <c r="BC26" s="322">
        <f t="shared" si="21"/>
        <v>0</v>
      </c>
      <c r="BD26" s="322">
        <f t="shared" si="21"/>
        <v>0</v>
      </c>
      <c r="BE26" s="322">
        <f t="shared" si="21"/>
        <v>0</v>
      </c>
      <c r="BF26" s="322">
        <f t="shared" si="21"/>
        <v>0</v>
      </c>
      <c r="BG26" s="322">
        <f t="shared" si="21"/>
        <v>0</v>
      </c>
      <c r="BH26" s="322">
        <f t="shared" si="21"/>
        <v>0</v>
      </c>
      <c r="BI26" s="322">
        <f t="shared" si="21"/>
        <v>0</v>
      </c>
      <c r="BJ26" s="322">
        <f t="shared" si="21"/>
        <v>0</v>
      </c>
      <c r="BK26" s="322">
        <f t="shared" si="21"/>
        <v>0</v>
      </c>
    </row>
    <row r="27" spans="1:63" s="213" customFormat="1" x14ac:dyDescent="0.2">
      <c r="A27" s="323" t="s">
        <v>187</v>
      </c>
      <c r="B27" s="337"/>
      <c r="C27" s="122"/>
      <c r="D27" s="14">
        <v>64</v>
      </c>
      <c r="E27" s="14">
        <v>88</v>
      </c>
      <c r="F27" s="341">
        <v>152</v>
      </c>
      <c r="G27" s="14">
        <v>93</v>
      </c>
      <c r="H27" s="325">
        <v>47</v>
      </c>
      <c r="I27" s="14">
        <v>254</v>
      </c>
      <c r="J27" s="14">
        <v>49</v>
      </c>
      <c r="K27" s="337">
        <v>13</v>
      </c>
      <c r="L27" s="14">
        <v>7</v>
      </c>
      <c r="M27" s="14">
        <v>2</v>
      </c>
      <c r="N27" s="14">
        <v>1</v>
      </c>
      <c r="O27" s="14">
        <v>2</v>
      </c>
      <c r="P27" s="337"/>
      <c r="Q27" s="14">
        <v>2</v>
      </c>
      <c r="R27" s="14">
        <v>4</v>
      </c>
      <c r="S27" s="14">
        <v>0</v>
      </c>
      <c r="T27" s="14">
        <v>2</v>
      </c>
      <c r="U27" s="14">
        <v>6</v>
      </c>
      <c r="V27" s="14">
        <v>4</v>
      </c>
      <c r="W27" s="14">
        <v>2</v>
      </c>
      <c r="X27" s="14">
        <v>3</v>
      </c>
      <c r="Y27" s="14">
        <v>2</v>
      </c>
      <c r="Z27" s="14">
        <v>2</v>
      </c>
      <c r="AA27" s="14">
        <v>5</v>
      </c>
      <c r="AB27" s="14">
        <v>5</v>
      </c>
      <c r="AC27" s="14">
        <v>2</v>
      </c>
      <c r="AD27" s="14">
        <v>6</v>
      </c>
      <c r="AE27" s="14">
        <v>3</v>
      </c>
      <c r="AF27" s="19">
        <v>0</v>
      </c>
      <c r="AG27" s="14">
        <v>1</v>
      </c>
      <c r="AH27" s="14">
        <v>7</v>
      </c>
      <c r="AI27" s="14">
        <v>0</v>
      </c>
      <c r="AJ27" s="14">
        <v>8</v>
      </c>
      <c r="AK27" s="14">
        <v>1</v>
      </c>
      <c r="AL27" s="330"/>
      <c r="AM27" s="14">
        <v>1</v>
      </c>
      <c r="AN27" s="14">
        <v>5</v>
      </c>
      <c r="AO27" s="14">
        <v>20</v>
      </c>
      <c r="AP27" s="21">
        <v>7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s="213" customFormat="1" x14ac:dyDescent="0.2">
      <c r="A28" s="323" t="s">
        <v>188</v>
      </c>
      <c r="B28" s="337"/>
      <c r="C28" s="14"/>
      <c r="D28" s="14">
        <v>99</v>
      </c>
      <c r="E28" s="14">
        <v>119</v>
      </c>
      <c r="F28" s="341">
        <v>194</v>
      </c>
      <c r="G28" s="14">
        <v>297</v>
      </c>
      <c r="H28" s="325">
        <v>369</v>
      </c>
      <c r="I28" s="14">
        <v>1078</v>
      </c>
      <c r="J28" s="14">
        <v>751</v>
      </c>
      <c r="K28" s="337">
        <v>991</v>
      </c>
      <c r="L28" s="14">
        <v>676</v>
      </c>
      <c r="M28" s="14">
        <v>960</v>
      </c>
      <c r="N28" s="14">
        <v>1177</v>
      </c>
      <c r="O28" s="14">
        <v>1003</v>
      </c>
      <c r="P28" s="337"/>
      <c r="Q28" s="14">
        <v>1022</v>
      </c>
      <c r="R28" s="14">
        <v>1280</v>
      </c>
      <c r="S28" s="14">
        <v>1194</v>
      </c>
      <c r="T28" s="14">
        <v>1074</v>
      </c>
      <c r="U28" s="14">
        <v>1486</v>
      </c>
      <c r="V28" s="14">
        <v>1690</v>
      </c>
      <c r="W28" s="14">
        <v>1449</v>
      </c>
      <c r="X28" s="14">
        <v>1400</v>
      </c>
      <c r="Y28" s="14">
        <v>1614</v>
      </c>
      <c r="Z28" s="14">
        <v>1742</v>
      </c>
      <c r="AA28" s="14">
        <v>1080</v>
      </c>
      <c r="AB28" s="14">
        <v>1205</v>
      </c>
      <c r="AC28" s="14">
        <v>1503</v>
      </c>
      <c r="AD28" s="14">
        <v>1745</v>
      </c>
      <c r="AE28" s="14">
        <v>2084</v>
      </c>
      <c r="AF28" s="25">
        <v>1570</v>
      </c>
      <c r="AG28" s="14">
        <v>2321</v>
      </c>
      <c r="AH28" s="14">
        <v>2292</v>
      </c>
      <c r="AI28" s="14">
        <v>1531</v>
      </c>
      <c r="AJ28" s="14">
        <v>1765</v>
      </c>
      <c r="AK28" s="14">
        <v>1630</v>
      </c>
      <c r="AL28" s="215"/>
      <c r="AM28" s="14">
        <v>1559</v>
      </c>
      <c r="AN28" s="14">
        <v>1582</v>
      </c>
      <c r="AO28" s="14">
        <v>1822</v>
      </c>
      <c r="AP28" s="25">
        <v>1537</v>
      </c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x14ac:dyDescent="0.2">
      <c r="A29" s="338"/>
      <c r="B29" s="339"/>
      <c r="C29" s="10">
        <f>C9</f>
        <v>44531</v>
      </c>
      <c r="D29" s="10" t="e">
        <f t="shared" ref="D29:AO29" ca="1" si="22">_xll.FIMMÊS(C29,0)+1</f>
        <v>#NAME?</v>
      </c>
      <c r="E29" s="10" t="e">
        <f t="shared" ca="1" si="22"/>
        <v>#NAME?</v>
      </c>
      <c r="F29" s="10" t="e">
        <f t="shared" ca="1" si="22"/>
        <v>#NAME?</v>
      </c>
      <c r="G29" s="10" t="e">
        <f t="shared" ca="1" si="22"/>
        <v>#NAME?</v>
      </c>
      <c r="H29" s="10" t="e">
        <f t="shared" ca="1" si="22"/>
        <v>#NAME?</v>
      </c>
      <c r="I29" s="10" t="e">
        <f t="shared" ca="1" si="22"/>
        <v>#NAME?</v>
      </c>
      <c r="J29" s="10" t="e">
        <f t="shared" ca="1" si="22"/>
        <v>#NAME?</v>
      </c>
      <c r="K29" s="10" t="e">
        <f t="shared" ca="1" si="22"/>
        <v>#NAME?</v>
      </c>
      <c r="L29" s="10" t="e">
        <f t="shared" ca="1" si="22"/>
        <v>#NAME?</v>
      </c>
      <c r="M29" s="10" t="e">
        <f t="shared" ca="1" si="22"/>
        <v>#NAME?</v>
      </c>
      <c r="N29" s="10" t="e">
        <f t="shared" ca="1" si="22"/>
        <v>#NAME?</v>
      </c>
      <c r="O29" s="10" t="e">
        <f t="shared" ca="1" si="22"/>
        <v>#NAME?</v>
      </c>
      <c r="P29" s="339"/>
      <c r="Q29" s="10" t="e">
        <f ca="1">_xll.FIMMÊS(O29,0)+1</f>
        <v>#NAME?</v>
      </c>
      <c r="R29" s="10" t="e">
        <f t="shared" ca="1" si="22"/>
        <v>#NAME?</v>
      </c>
      <c r="S29" s="10" t="e">
        <f t="shared" ca="1" si="22"/>
        <v>#NAME?</v>
      </c>
      <c r="T29" s="10" t="e">
        <f t="shared" ca="1" si="22"/>
        <v>#NAME?</v>
      </c>
      <c r="U29" s="10" t="e">
        <f t="shared" ca="1" si="22"/>
        <v>#NAME?</v>
      </c>
      <c r="V29" s="10" t="e">
        <f t="shared" ca="1" si="22"/>
        <v>#NAME?</v>
      </c>
      <c r="W29" s="10" t="e">
        <f t="shared" ca="1" si="22"/>
        <v>#NAME?</v>
      </c>
      <c r="X29" s="10" t="e">
        <f t="shared" ca="1" si="22"/>
        <v>#NAME?</v>
      </c>
      <c r="Y29" s="10" t="e">
        <f t="shared" ca="1" si="22"/>
        <v>#NAME?</v>
      </c>
      <c r="Z29" s="10" t="e">
        <f t="shared" ca="1" si="22"/>
        <v>#NAME?</v>
      </c>
      <c r="AA29" s="10" t="e">
        <f t="shared" ca="1" si="22"/>
        <v>#NAME?</v>
      </c>
      <c r="AB29" s="10" t="e">
        <f t="shared" ca="1" si="22"/>
        <v>#NAME?</v>
      </c>
      <c r="AC29" s="10" t="e">
        <f t="shared" ca="1" si="22"/>
        <v>#NAME?</v>
      </c>
      <c r="AD29" s="10" t="e">
        <f t="shared" ca="1" si="22"/>
        <v>#NAME?</v>
      </c>
      <c r="AE29" s="10" t="e">
        <f t="shared" ca="1" si="22"/>
        <v>#NAME?</v>
      </c>
      <c r="AF29" s="10" t="e">
        <f t="shared" ca="1" si="22"/>
        <v>#NAME?</v>
      </c>
      <c r="AG29" s="10" t="e">
        <f t="shared" ca="1" si="22"/>
        <v>#NAME?</v>
      </c>
      <c r="AH29" s="10" t="e">
        <f t="shared" ca="1" si="22"/>
        <v>#NAME?</v>
      </c>
      <c r="AI29" s="10" t="e">
        <f t="shared" ca="1" si="22"/>
        <v>#NAME?</v>
      </c>
      <c r="AJ29" s="10" t="e">
        <f t="shared" ca="1" si="22"/>
        <v>#NAME?</v>
      </c>
      <c r="AK29" s="10" t="e">
        <f t="shared" ca="1" si="22"/>
        <v>#NAME?</v>
      </c>
      <c r="AL29" s="340"/>
      <c r="AM29" s="10" t="e">
        <f ca="1">_xll.FIMMÊS(AK29,0)+1</f>
        <v>#NAME?</v>
      </c>
      <c r="AN29" s="10" t="e">
        <f t="shared" ca="1" si="22"/>
        <v>#NAME?</v>
      </c>
      <c r="AO29" s="209" t="e">
        <f t="shared" ca="1" si="22"/>
        <v>#NAME?</v>
      </c>
      <c r="AP29" s="10" t="e">
        <f ca="1">AP9</f>
        <v>#NAME?</v>
      </c>
      <c r="AQ29" s="10" t="e">
        <f t="shared" ref="AQ29:BK29" ca="1" si="23">AQ9</f>
        <v>#NAME?</v>
      </c>
      <c r="AR29" s="10" t="e">
        <f t="shared" ca="1" si="23"/>
        <v>#NAME?</v>
      </c>
      <c r="AS29" s="10" t="e">
        <f t="shared" ca="1" si="23"/>
        <v>#NAME?</v>
      </c>
      <c r="AT29" s="10" t="e">
        <f t="shared" ca="1" si="23"/>
        <v>#NAME?</v>
      </c>
      <c r="AU29" s="10" t="e">
        <f t="shared" ca="1" si="23"/>
        <v>#NAME?</v>
      </c>
      <c r="AV29" s="10" t="e">
        <f t="shared" ca="1" si="23"/>
        <v>#NAME?</v>
      </c>
      <c r="AW29" s="10" t="e">
        <f t="shared" ca="1" si="23"/>
        <v>#NAME?</v>
      </c>
      <c r="AX29" s="10" t="e">
        <f t="shared" ca="1" si="23"/>
        <v>#NAME?</v>
      </c>
      <c r="AY29" s="10" t="e">
        <f t="shared" ca="1" si="23"/>
        <v>#NAME?</v>
      </c>
      <c r="AZ29" s="10" t="e">
        <f t="shared" ca="1" si="23"/>
        <v>#NAME?</v>
      </c>
      <c r="BA29" s="10" t="e">
        <f t="shared" ca="1" si="23"/>
        <v>#NAME?</v>
      </c>
      <c r="BB29" s="10" t="e">
        <f t="shared" ca="1" si="23"/>
        <v>#NAME?</v>
      </c>
      <c r="BC29" s="10" t="e">
        <f t="shared" ca="1" si="23"/>
        <v>#NAME?</v>
      </c>
      <c r="BD29" s="10" t="e">
        <f t="shared" ca="1" si="23"/>
        <v>#NAME?</v>
      </c>
      <c r="BE29" s="10" t="e">
        <f t="shared" ca="1" si="23"/>
        <v>#NAME?</v>
      </c>
      <c r="BF29" s="10" t="e">
        <f t="shared" ca="1" si="23"/>
        <v>#NAME?</v>
      </c>
      <c r="BG29" s="10" t="e">
        <f t="shared" ca="1" si="23"/>
        <v>#NAME?</v>
      </c>
      <c r="BH29" s="10" t="e">
        <f t="shared" ca="1" si="23"/>
        <v>#NAME?</v>
      </c>
      <c r="BI29" s="10" t="e">
        <f t="shared" ca="1" si="23"/>
        <v>#NAME?</v>
      </c>
      <c r="BJ29" s="10" t="e">
        <f t="shared" ca="1" si="23"/>
        <v>#NAME?</v>
      </c>
      <c r="BK29" s="10" t="e">
        <f t="shared" ca="1" si="23"/>
        <v>#NAME?</v>
      </c>
    </row>
    <row r="30" spans="1:63" s="217" customFormat="1" ht="25.5" x14ac:dyDescent="0.2">
      <c r="A30" s="321" t="s">
        <v>189</v>
      </c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2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22" t="s">
        <v>190</v>
      </c>
      <c r="AM30" s="322">
        <f>IF(AM32=0,0,(IFERROR((AM31/AM32),0)))</f>
        <v>0.2</v>
      </c>
      <c r="AN30" s="322">
        <f>IF(AN32=0,0,(IFERROR((AN31/AN32),0)))</f>
        <v>0.20714285714285716</v>
      </c>
      <c r="AO30" s="322">
        <f>IF(AO32=0,0,(IFERROR((AO31/AO32),0)))</f>
        <v>0.20503597122302158</v>
      </c>
      <c r="AP30" s="322">
        <f>IF(AP32=0,0,(IFERROR((AP31/AP32),0)))</f>
        <v>0.25</v>
      </c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</row>
    <row r="31" spans="1:63" s="213" customFormat="1" x14ac:dyDescent="0.2">
      <c r="A31" s="344" t="s">
        <v>191</v>
      </c>
      <c r="B31" s="345"/>
      <c r="C31" s="346"/>
      <c r="D31" s="346"/>
      <c r="E31" s="346"/>
      <c r="F31" s="346"/>
      <c r="G31" s="346"/>
      <c r="H31" s="347"/>
      <c r="I31" s="29"/>
      <c r="J31" s="29"/>
      <c r="K31" s="29"/>
      <c r="L31" s="29"/>
      <c r="M31" s="29"/>
      <c r="N31" s="29"/>
      <c r="O31" s="29"/>
      <c r="P31" s="345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20"/>
      <c r="AG31" s="29"/>
      <c r="AH31" s="220"/>
      <c r="AI31" s="29"/>
      <c r="AJ31" s="29"/>
      <c r="AK31" s="29"/>
      <c r="AL31" s="330"/>
      <c r="AM31" s="14">
        <v>55</v>
      </c>
      <c r="AN31" s="14">
        <v>58</v>
      </c>
      <c r="AO31" s="14">
        <v>57</v>
      </c>
      <c r="AP31" s="21">
        <v>77</v>
      </c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3" s="213" customFormat="1" x14ac:dyDescent="0.2">
      <c r="A32" s="323" t="s">
        <v>192</v>
      </c>
      <c r="B32" s="345"/>
      <c r="C32" s="346"/>
      <c r="D32" s="346"/>
      <c r="E32" s="346"/>
      <c r="F32" s="346"/>
      <c r="G32" s="346"/>
      <c r="H32" s="347"/>
      <c r="I32" s="29"/>
      <c r="J32" s="29"/>
      <c r="K32" s="29"/>
      <c r="L32" s="29"/>
      <c r="M32" s="29"/>
      <c r="N32" s="29"/>
      <c r="O32" s="29"/>
      <c r="P32" s="345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3"/>
      <c r="AG32" s="29"/>
      <c r="AH32" s="33"/>
      <c r="AI32" s="29"/>
      <c r="AJ32" s="29"/>
      <c r="AK32" s="29"/>
      <c r="AL32" s="215"/>
      <c r="AM32" s="14">
        <v>275</v>
      </c>
      <c r="AN32" s="14">
        <v>280</v>
      </c>
      <c r="AO32" s="14">
        <v>278</v>
      </c>
      <c r="AP32" s="27">
        <v>308</v>
      </c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s="217" customFormat="1" ht="25.5" x14ac:dyDescent="0.2">
      <c r="A33" s="321" t="s">
        <v>193</v>
      </c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2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22" t="s">
        <v>190</v>
      </c>
      <c r="AM33" s="322">
        <f>IF(AM35=0,0,(IFERROR((AM34/AM35),0)))</f>
        <v>0</v>
      </c>
      <c r="AN33" s="322">
        <f>IF(AN35=0,0,(IFERROR((AN34/AN35),0)))</f>
        <v>0</v>
      </c>
      <c r="AO33" s="322">
        <f>IF(AO35=0,0,(IFERROR((AO34/AO35),0)))</f>
        <v>0</v>
      </c>
      <c r="AP33" s="322">
        <f>IF(AP35=0,0,(IFERROR((AP34/AP35),0)))</f>
        <v>0</v>
      </c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</row>
    <row r="34" spans="1:63" s="213" customFormat="1" x14ac:dyDescent="0.2">
      <c r="A34" s="344" t="s">
        <v>194</v>
      </c>
      <c r="B34" s="345"/>
      <c r="C34" s="346"/>
      <c r="D34" s="346"/>
      <c r="E34" s="346"/>
      <c r="F34" s="346"/>
      <c r="G34" s="346"/>
      <c r="H34" s="347"/>
      <c r="I34" s="29"/>
      <c r="J34" s="29"/>
      <c r="K34" s="29"/>
      <c r="L34" s="29"/>
      <c r="M34" s="29"/>
      <c r="N34" s="29"/>
      <c r="O34" s="29"/>
      <c r="P34" s="345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20"/>
      <c r="AG34" s="29"/>
      <c r="AH34" s="220"/>
      <c r="AI34" s="29"/>
      <c r="AJ34" s="29"/>
      <c r="AK34" s="29"/>
      <c r="AL34" s="330"/>
      <c r="AM34" s="14">
        <v>0</v>
      </c>
      <c r="AN34" s="14">
        <v>0</v>
      </c>
      <c r="AO34" s="14">
        <v>0</v>
      </c>
      <c r="AP34" s="14">
        <v>0</v>
      </c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</row>
    <row r="35" spans="1:63" s="213" customFormat="1" x14ac:dyDescent="0.2">
      <c r="A35" s="323" t="s">
        <v>192</v>
      </c>
      <c r="B35" s="345"/>
      <c r="C35" s="346"/>
      <c r="D35" s="346"/>
      <c r="E35" s="346"/>
      <c r="F35" s="346"/>
      <c r="G35" s="346"/>
      <c r="H35" s="347"/>
      <c r="I35" s="29"/>
      <c r="J35" s="29"/>
      <c r="K35" s="29"/>
      <c r="L35" s="29"/>
      <c r="M35" s="29"/>
      <c r="N35" s="29"/>
      <c r="O35" s="29"/>
      <c r="P35" s="345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3"/>
      <c r="AG35" s="29"/>
      <c r="AH35" s="33"/>
      <c r="AI35" s="29"/>
      <c r="AJ35" s="29"/>
      <c r="AK35" s="29"/>
      <c r="AL35" s="215"/>
      <c r="AM35" s="14">
        <v>0</v>
      </c>
      <c r="AN35" s="14">
        <v>0</v>
      </c>
      <c r="AO35" s="14">
        <v>0</v>
      </c>
      <c r="AP35" s="14">
        <v>0</v>
      </c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3" s="217" customFormat="1" ht="25.5" x14ac:dyDescent="0.2">
      <c r="A36" s="321" t="s">
        <v>195</v>
      </c>
      <c r="B36" s="348" t="s">
        <v>185</v>
      </c>
      <c r="C36" s="322">
        <f t="shared" ref="C36:O36" si="24">IF(C38=0,0,(IFERROR((C37/C38),0)))</f>
        <v>0</v>
      </c>
      <c r="D36" s="322">
        <f t="shared" si="24"/>
        <v>4.5977011494252873E-2</v>
      </c>
      <c r="E36" s="322">
        <f t="shared" si="24"/>
        <v>9.1269841269841265E-2</v>
      </c>
      <c r="F36" s="322">
        <f t="shared" si="24"/>
        <v>2.6785714285714284E-2</v>
      </c>
      <c r="G36" s="322">
        <f t="shared" si="24"/>
        <v>0</v>
      </c>
      <c r="H36" s="322">
        <f t="shared" si="24"/>
        <v>0</v>
      </c>
      <c r="I36" s="322">
        <f t="shared" si="24"/>
        <v>1.1286681715575621E-2</v>
      </c>
      <c r="J36" s="322">
        <f t="shared" si="24"/>
        <v>4.4624746450304259E-2</v>
      </c>
      <c r="K36" s="322">
        <f t="shared" si="24"/>
        <v>8.2644628099173556E-3</v>
      </c>
      <c r="L36" s="322">
        <f t="shared" si="24"/>
        <v>0</v>
      </c>
      <c r="M36" s="322">
        <f t="shared" si="24"/>
        <v>0</v>
      </c>
      <c r="N36" s="322">
        <f t="shared" si="24"/>
        <v>0</v>
      </c>
      <c r="O36" s="322">
        <f t="shared" si="24"/>
        <v>1.2750455373406194E-2</v>
      </c>
      <c r="P36" s="348" t="s">
        <v>185</v>
      </c>
      <c r="Q36" s="322">
        <f t="shared" ref="Q36:BK36" si="25">IF(Q38=0,0,(IFERROR((Q37/Q38),0)))</f>
        <v>4.815409309791332E-3</v>
      </c>
      <c r="R36" s="322">
        <f t="shared" si="25"/>
        <v>5.4446460980036296E-3</v>
      </c>
      <c r="S36" s="322">
        <f t="shared" si="25"/>
        <v>0</v>
      </c>
      <c r="T36" s="322">
        <f t="shared" si="25"/>
        <v>0</v>
      </c>
      <c r="U36" s="322">
        <f t="shared" si="25"/>
        <v>1.4471780028943559E-3</v>
      </c>
      <c r="V36" s="322">
        <f t="shared" si="25"/>
        <v>1.4903129657228018E-3</v>
      </c>
      <c r="W36" s="322">
        <f t="shared" si="25"/>
        <v>3.0211480362537764E-3</v>
      </c>
      <c r="X36" s="322">
        <f t="shared" si="25"/>
        <v>1.4367816091954023E-3</v>
      </c>
      <c r="Y36" s="322">
        <f t="shared" si="25"/>
        <v>5.8309037900874635E-3</v>
      </c>
      <c r="Z36" s="322">
        <f t="shared" si="25"/>
        <v>2.7932960893854749E-3</v>
      </c>
      <c r="AA36" s="322">
        <f t="shared" si="25"/>
        <v>2.9717682020802376E-3</v>
      </c>
      <c r="AB36" s="322">
        <f t="shared" si="25"/>
        <v>5.5401662049861496E-3</v>
      </c>
      <c r="AC36" s="322">
        <f t="shared" si="25"/>
        <v>2.717391304347826E-3</v>
      </c>
      <c r="AD36" s="322">
        <f t="shared" si="25"/>
        <v>1.4367816091954023E-3</v>
      </c>
      <c r="AE36" s="322">
        <f t="shared" si="25"/>
        <v>2.9455081001472753E-3</v>
      </c>
      <c r="AF36" s="322">
        <f t="shared" si="25"/>
        <v>4.7095761381475663E-3</v>
      </c>
      <c r="AG36" s="322">
        <f t="shared" si="25"/>
        <v>1.3550135501355014E-3</v>
      </c>
      <c r="AH36" s="322">
        <f t="shared" si="25"/>
        <v>0</v>
      </c>
      <c r="AI36" s="322">
        <f t="shared" si="25"/>
        <v>0</v>
      </c>
      <c r="AJ36" s="322">
        <f t="shared" si="25"/>
        <v>0</v>
      </c>
      <c r="AK36" s="322">
        <f t="shared" si="25"/>
        <v>0</v>
      </c>
      <c r="AL36" s="348" t="s">
        <v>196</v>
      </c>
      <c r="AM36" s="322">
        <f t="shared" si="25"/>
        <v>0</v>
      </c>
      <c r="AN36" s="322">
        <f t="shared" si="25"/>
        <v>0</v>
      </c>
      <c r="AO36" s="322">
        <f t="shared" si="25"/>
        <v>0</v>
      </c>
      <c r="AP36" s="322">
        <f t="shared" si="25"/>
        <v>5.2493438320209973E-3</v>
      </c>
      <c r="AQ36" s="322">
        <f t="shared" si="25"/>
        <v>0</v>
      </c>
      <c r="AR36" s="322">
        <f t="shared" si="25"/>
        <v>0</v>
      </c>
      <c r="AS36" s="322">
        <f t="shared" si="25"/>
        <v>0</v>
      </c>
      <c r="AT36" s="322">
        <f t="shared" si="25"/>
        <v>0</v>
      </c>
      <c r="AU36" s="322">
        <f t="shared" si="25"/>
        <v>0</v>
      </c>
      <c r="AV36" s="322">
        <f t="shared" si="25"/>
        <v>0</v>
      </c>
      <c r="AW36" s="322">
        <f t="shared" si="25"/>
        <v>0</v>
      </c>
      <c r="AX36" s="322">
        <f t="shared" si="25"/>
        <v>0</v>
      </c>
      <c r="AY36" s="322">
        <f t="shared" si="25"/>
        <v>0</v>
      </c>
      <c r="AZ36" s="322">
        <f t="shared" si="25"/>
        <v>0</v>
      </c>
      <c r="BA36" s="322">
        <f t="shared" si="25"/>
        <v>0</v>
      </c>
      <c r="BB36" s="322">
        <f t="shared" si="25"/>
        <v>0</v>
      </c>
      <c r="BC36" s="322">
        <f t="shared" si="25"/>
        <v>0</v>
      </c>
      <c r="BD36" s="322">
        <f t="shared" si="25"/>
        <v>0</v>
      </c>
      <c r="BE36" s="322">
        <f t="shared" si="25"/>
        <v>0</v>
      </c>
      <c r="BF36" s="322">
        <f t="shared" si="25"/>
        <v>0</v>
      </c>
      <c r="BG36" s="322">
        <f t="shared" si="25"/>
        <v>0</v>
      </c>
      <c r="BH36" s="322">
        <f t="shared" si="25"/>
        <v>0</v>
      </c>
      <c r="BI36" s="322">
        <f t="shared" si="25"/>
        <v>0</v>
      </c>
      <c r="BJ36" s="322">
        <f t="shared" si="25"/>
        <v>0</v>
      </c>
      <c r="BK36" s="322">
        <f t="shared" si="25"/>
        <v>0</v>
      </c>
    </row>
    <row r="37" spans="1:63" s="213" customFormat="1" ht="25.5" x14ac:dyDescent="0.2">
      <c r="A37" s="344" t="s">
        <v>197</v>
      </c>
      <c r="B37" s="349"/>
      <c r="C37" s="122">
        <v>0</v>
      </c>
      <c r="D37" s="122">
        <v>8</v>
      </c>
      <c r="E37" s="122">
        <v>23</v>
      </c>
      <c r="F37" s="350">
        <v>9</v>
      </c>
      <c r="G37" s="122">
        <v>0</v>
      </c>
      <c r="H37" s="325">
        <v>0</v>
      </c>
      <c r="I37" s="14">
        <v>5</v>
      </c>
      <c r="J37" s="14">
        <v>22</v>
      </c>
      <c r="K37" s="14">
        <v>4</v>
      </c>
      <c r="L37" s="14">
        <v>0</v>
      </c>
      <c r="M37" s="14">
        <v>0</v>
      </c>
      <c r="N37" s="14">
        <v>0</v>
      </c>
      <c r="O37" s="14">
        <v>7</v>
      </c>
      <c r="P37" s="349"/>
      <c r="Q37" s="14">
        <v>3</v>
      </c>
      <c r="R37" s="14">
        <v>3</v>
      </c>
      <c r="S37" s="14">
        <v>0</v>
      </c>
      <c r="T37" s="14">
        <v>0</v>
      </c>
      <c r="U37" s="14">
        <v>1</v>
      </c>
      <c r="V37" s="14">
        <v>1</v>
      </c>
      <c r="W37" s="14">
        <v>2</v>
      </c>
      <c r="X37" s="14">
        <v>1</v>
      </c>
      <c r="Y37" s="14">
        <v>4</v>
      </c>
      <c r="Z37" s="14">
        <v>2</v>
      </c>
      <c r="AA37" s="14">
        <v>2</v>
      </c>
      <c r="AB37" s="14">
        <v>4</v>
      </c>
      <c r="AC37" s="14">
        <v>2</v>
      </c>
      <c r="AD37" s="14">
        <v>1</v>
      </c>
      <c r="AE37" s="14">
        <v>2</v>
      </c>
      <c r="AF37" s="19">
        <v>3</v>
      </c>
      <c r="AG37" s="14">
        <v>1</v>
      </c>
      <c r="AH37" s="19">
        <v>0</v>
      </c>
      <c r="AI37" s="14">
        <v>0</v>
      </c>
      <c r="AJ37" s="14">
        <v>0</v>
      </c>
      <c r="AK37" s="14">
        <v>0</v>
      </c>
      <c r="AL37" s="330"/>
      <c r="AM37" s="14">
        <v>0</v>
      </c>
      <c r="AN37" s="14">
        <v>0</v>
      </c>
      <c r="AO37" s="14">
        <v>0</v>
      </c>
      <c r="AP37" s="14">
        <v>4</v>
      </c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3" s="213" customFormat="1" x14ac:dyDescent="0.2">
      <c r="A38" s="351" t="s">
        <v>198</v>
      </c>
      <c r="B38" s="349"/>
      <c r="C38" s="122">
        <v>108</v>
      </c>
      <c r="D38" s="122">
        <v>174</v>
      </c>
      <c r="E38" s="122">
        <v>252</v>
      </c>
      <c r="F38" s="350">
        <v>336</v>
      </c>
      <c r="G38" s="122">
        <v>384</v>
      </c>
      <c r="H38" s="325">
        <v>446</v>
      </c>
      <c r="I38" s="14">
        <v>443</v>
      </c>
      <c r="J38" s="14">
        <v>493</v>
      </c>
      <c r="K38" s="14">
        <v>484</v>
      </c>
      <c r="L38" s="14">
        <v>502</v>
      </c>
      <c r="M38" s="14">
        <v>509</v>
      </c>
      <c r="N38" s="14">
        <v>454</v>
      </c>
      <c r="O38" s="14">
        <v>549</v>
      </c>
      <c r="P38" s="349"/>
      <c r="Q38" s="14">
        <v>623</v>
      </c>
      <c r="R38" s="14">
        <v>551</v>
      </c>
      <c r="S38" s="14">
        <v>638</v>
      </c>
      <c r="T38" s="14">
        <v>637</v>
      </c>
      <c r="U38" s="14">
        <v>691</v>
      </c>
      <c r="V38" s="14">
        <v>671</v>
      </c>
      <c r="W38" s="14">
        <v>662</v>
      </c>
      <c r="X38" s="14">
        <v>696</v>
      </c>
      <c r="Y38" s="14">
        <v>686</v>
      </c>
      <c r="Z38" s="14">
        <v>716</v>
      </c>
      <c r="AA38" s="14">
        <v>673</v>
      </c>
      <c r="AB38" s="14">
        <v>722</v>
      </c>
      <c r="AC38" s="14">
        <v>736</v>
      </c>
      <c r="AD38" s="14">
        <v>696</v>
      </c>
      <c r="AE38" s="14">
        <v>679</v>
      </c>
      <c r="AF38" s="25">
        <v>637</v>
      </c>
      <c r="AG38" s="14">
        <v>738</v>
      </c>
      <c r="AH38" s="25">
        <v>672</v>
      </c>
      <c r="AI38" s="14">
        <v>682</v>
      </c>
      <c r="AJ38" s="14">
        <v>707</v>
      </c>
      <c r="AK38" s="14">
        <v>653</v>
      </c>
      <c r="AL38" s="215"/>
      <c r="AM38" s="14">
        <v>656</v>
      </c>
      <c r="AN38" s="14">
        <v>619</v>
      </c>
      <c r="AO38" s="14">
        <v>702</v>
      </c>
      <c r="AP38" s="14">
        <v>762</v>
      </c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s="221" customFormat="1" ht="25.5" hidden="1" customHeight="1" x14ac:dyDescent="0.2">
      <c r="A39" s="352" t="s">
        <v>199</v>
      </c>
      <c r="B39" s="353" t="s">
        <v>196</v>
      </c>
      <c r="C39" s="354">
        <f t="shared" ref="C39:O39" si="26">IF(C41=0,0,(IFERROR((C40/C41),0)))</f>
        <v>1.8518518518518517E-2</v>
      </c>
      <c r="D39" s="354">
        <f t="shared" si="26"/>
        <v>0</v>
      </c>
      <c r="E39" s="354">
        <f t="shared" si="26"/>
        <v>4.3650793650793648E-2</v>
      </c>
      <c r="F39" s="354">
        <f t="shared" si="26"/>
        <v>2.3809523809523808E-2</v>
      </c>
      <c r="G39" s="354">
        <f t="shared" si="26"/>
        <v>5.2083333333333336E-2</v>
      </c>
      <c r="H39" s="354">
        <f t="shared" si="26"/>
        <v>1.5695067264573991E-2</v>
      </c>
      <c r="I39" s="354">
        <f t="shared" si="26"/>
        <v>2.9345372460496615E-2</v>
      </c>
      <c r="J39" s="354">
        <f t="shared" si="26"/>
        <v>1.6227180527383367E-2</v>
      </c>
      <c r="K39" s="354">
        <f t="shared" si="26"/>
        <v>1.859504132231405E-2</v>
      </c>
      <c r="L39" s="354">
        <f t="shared" si="26"/>
        <v>1.7928286852589643E-2</v>
      </c>
      <c r="M39" s="354">
        <f t="shared" si="26"/>
        <v>1.5717092337917484E-2</v>
      </c>
      <c r="N39" s="354">
        <f t="shared" si="26"/>
        <v>2.2026431718061675E-2</v>
      </c>
      <c r="O39" s="354">
        <f t="shared" si="26"/>
        <v>3.2786885245901641E-2</v>
      </c>
      <c r="P39" s="353" t="s">
        <v>196</v>
      </c>
      <c r="Q39" s="354">
        <f t="shared" ref="Q39:BK39" si="27">IF(Q41=0,0,(IFERROR((Q40/Q41),0)))</f>
        <v>2.0866773675762441E-2</v>
      </c>
      <c r="R39" s="354">
        <f t="shared" si="27"/>
        <v>1.8148820326678767E-2</v>
      </c>
      <c r="S39" s="354">
        <f t="shared" si="27"/>
        <v>1.4106583072100314E-2</v>
      </c>
      <c r="T39" s="354">
        <f t="shared" si="27"/>
        <v>2.8257456828885402E-2</v>
      </c>
      <c r="U39" s="354">
        <f t="shared" si="27"/>
        <v>2.3154848046309694E-2</v>
      </c>
      <c r="V39" s="354">
        <f t="shared" si="27"/>
        <v>1.9374068554396422E-2</v>
      </c>
      <c r="W39" s="354">
        <f t="shared" si="27"/>
        <v>9.0634441087613302E-3</v>
      </c>
      <c r="X39" s="354">
        <f t="shared" si="27"/>
        <v>2.1551724137931036E-2</v>
      </c>
      <c r="Y39" s="354">
        <f t="shared" si="27"/>
        <v>1.1661807580174927E-2</v>
      </c>
      <c r="Z39" s="354">
        <f t="shared" si="27"/>
        <v>1.6759776536312849E-2</v>
      </c>
      <c r="AA39" s="354">
        <f t="shared" si="27"/>
        <v>1.188707280832095E-2</v>
      </c>
      <c r="AB39" s="354">
        <f t="shared" si="27"/>
        <v>1.3850415512465374E-2</v>
      </c>
      <c r="AC39" s="354">
        <f t="shared" si="27"/>
        <v>2.8532608695652172E-2</v>
      </c>
      <c r="AD39" s="354">
        <f t="shared" si="27"/>
        <v>1.4367816091954023E-2</v>
      </c>
      <c r="AE39" s="354">
        <f t="shared" si="27"/>
        <v>1.4727540500736377E-2</v>
      </c>
      <c r="AF39" s="354">
        <f t="shared" si="27"/>
        <v>1.5698587127158554E-2</v>
      </c>
      <c r="AG39" s="354">
        <f t="shared" si="27"/>
        <v>1.0840108401084011E-2</v>
      </c>
      <c r="AH39" s="354">
        <f t="shared" si="27"/>
        <v>1.1904761904761904E-2</v>
      </c>
      <c r="AI39" s="354">
        <f t="shared" si="27"/>
        <v>8.7976539589442824E-3</v>
      </c>
      <c r="AJ39" s="354">
        <f t="shared" si="27"/>
        <v>4.2432814710042432E-3</v>
      </c>
      <c r="AK39" s="354">
        <f t="shared" si="27"/>
        <v>6.1255742725880554E-3</v>
      </c>
      <c r="AL39" s="354"/>
      <c r="AM39" s="354">
        <f t="shared" si="27"/>
        <v>0</v>
      </c>
      <c r="AN39" s="354">
        <f t="shared" si="27"/>
        <v>0</v>
      </c>
      <c r="AO39" s="354">
        <f t="shared" si="27"/>
        <v>0</v>
      </c>
      <c r="AP39" s="354">
        <f t="shared" si="27"/>
        <v>0</v>
      </c>
      <c r="AQ39" s="354">
        <f t="shared" si="27"/>
        <v>0</v>
      </c>
      <c r="AR39" s="354">
        <f t="shared" si="27"/>
        <v>0</v>
      </c>
      <c r="AS39" s="354">
        <f t="shared" si="27"/>
        <v>0</v>
      </c>
      <c r="AT39" s="354">
        <f t="shared" si="27"/>
        <v>0</v>
      </c>
      <c r="AU39" s="354">
        <f t="shared" si="27"/>
        <v>0</v>
      </c>
      <c r="AV39" s="354">
        <f t="shared" si="27"/>
        <v>0</v>
      </c>
      <c r="AW39" s="354">
        <f t="shared" si="27"/>
        <v>0</v>
      </c>
      <c r="AX39" s="354">
        <f t="shared" si="27"/>
        <v>0</v>
      </c>
      <c r="AY39" s="354">
        <f t="shared" si="27"/>
        <v>0</v>
      </c>
      <c r="AZ39" s="354">
        <f t="shared" si="27"/>
        <v>0</v>
      </c>
      <c r="BA39" s="354">
        <f t="shared" si="27"/>
        <v>0</v>
      </c>
      <c r="BB39" s="354">
        <f t="shared" si="27"/>
        <v>0</v>
      </c>
      <c r="BC39" s="354">
        <f t="shared" si="27"/>
        <v>0</v>
      </c>
      <c r="BD39" s="354">
        <f t="shared" si="27"/>
        <v>0</v>
      </c>
      <c r="BE39" s="354">
        <f t="shared" si="27"/>
        <v>0</v>
      </c>
      <c r="BF39" s="354">
        <f t="shared" si="27"/>
        <v>0</v>
      </c>
      <c r="BG39" s="354">
        <f t="shared" si="27"/>
        <v>0</v>
      </c>
      <c r="BH39" s="354">
        <f t="shared" si="27"/>
        <v>0</v>
      </c>
      <c r="BI39" s="354">
        <f t="shared" si="27"/>
        <v>0</v>
      </c>
      <c r="BJ39" s="354">
        <f t="shared" si="27"/>
        <v>0</v>
      </c>
      <c r="BK39" s="354">
        <f t="shared" si="27"/>
        <v>0</v>
      </c>
    </row>
    <row r="40" spans="1:63" s="213" customFormat="1" ht="12.75" hidden="1" customHeight="1" x14ac:dyDescent="0.2">
      <c r="A40" s="344" t="s">
        <v>200</v>
      </c>
      <c r="B40" s="355"/>
      <c r="C40" s="356">
        <v>2</v>
      </c>
      <c r="D40" s="356">
        <v>0</v>
      </c>
      <c r="E40" s="356">
        <v>11</v>
      </c>
      <c r="F40" s="356">
        <v>8</v>
      </c>
      <c r="G40" s="356">
        <v>20</v>
      </c>
      <c r="H40" s="357">
        <v>7</v>
      </c>
      <c r="I40" s="358">
        <v>13</v>
      </c>
      <c r="J40" s="358">
        <v>8</v>
      </c>
      <c r="K40" s="358">
        <v>9</v>
      </c>
      <c r="L40" s="358">
        <v>9</v>
      </c>
      <c r="M40" s="358">
        <v>8</v>
      </c>
      <c r="N40" s="358">
        <v>10</v>
      </c>
      <c r="O40" s="358">
        <v>18</v>
      </c>
      <c r="P40" s="355"/>
      <c r="Q40" s="358">
        <v>13</v>
      </c>
      <c r="R40" s="358">
        <v>10</v>
      </c>
      <c r="S40" s="358">
        <v>9</v>
      </c>
      <c r="T40" s="358">
        <v>18</v>
      </c>
      <c r="U40" s="358">
        <v>16</v>
      </c>
      <c r="V40" s="358">
        <v>13</v>
      </c>
      <c r="W40" s="358">
        <v>6</v>
      </c>
      <c r="X40" s="358">
        <v>15</v>
      </c>
      <c r="Y40" s="358">
        <v>8</v>
      </c>
      <c r="Z40" s="358">
        <v>12</v>
      </c>
      <c r="AA40" s="358">
        <v>8</v>
      </c>
      <c r="AB40" s="358">
        <v>10</v>
      </c>
      <c r="AC40" s="358">
        <v>21</v>
      </c>
      <c r="AD40" s="358">
        <v>10</v>
      </c>
      <c r="AE40" s="358">
        <v>10</v>
      </c>
      <c r="AF40" s="222">
        <v>10</v>
      </c>
      <c r="AG40" s="358">
        <v>8</v>
      </c>
      <c r="AH40" s="222">
        <v>8</v>
      </c>
      <c r="AI40" s="358">
        <v>6</v>
      </c>
      <c r="AJ40" s="358">
        <v>3</v>
      </c>
      <c r="AK40" s="358">
        <v>4</v>
      </c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</row>
    <row r="41" spans="1:63" s="213" customFormat="1" ht="12.75" hidden="1" customHeight="1" x14ac:dyDescent="0.2">
      <c r="A41" s="351" t="s">
        <v>198</v>
      </c>
      <c r="B41" s="355"/>
      <c r="C41" s="356">
        <f>C38</f>
        <v>108</v>
      </c>
      <c r="D41" s="356">
        <f t="shared" ref="D41:O41" si="28">D38</f>
        <v>174</v>
      </c>
      <c r="E41" s="356">
        <f t="shared" si="28"/>
        <v>252</v>
      </c>
      <c r="F41" s="356">
        <f t="shared" si="28"/>
        <v>336</v>
      </c>
      <c r="G41" s="356">
        <v>384</v>
      </c>
      <c r="H41" s="356">
        <f t="shared" si="28"/>
        <v>446</v>
      </c>
      <c r="I41" s="356">
        <f t="shared" si="28"/>
        <v>443</v>
      </c>
      <c r="J41" s="356">
        <f t="shared" si="28"/>
        <v>493</v>
      </c>
      <c r="K41" s="356">
        <f t="shared" si="28"/>
        <v>484</v>
      </c>
      <c r="L41" s="356">
        <f t="shared" si="28"/>
        <v>502</v>
      </c>
      <c r="M41" s="356">
        <f t="shared" si="28"/>
        <v>509</v>
      </c>
      <c r="N41" s="356">
        <f t="shared" si="28"/>
        <v>454</v>
      </c>
      <c r="O41" s="356">
        <f t="shared" si="28"/>
        <v>549</v>
      </c>
      <c r="P41" s="355"/>
      <c r="Q41" s="356">
        <f t="shared" ref="Q41:AB41" si="29">Q38</f>
        <v>623</v>
      </c>
      <c r="R41" s="356">
        <f t="shared" si="29"/>
        <v>551</v>
      </c>
      <c r="S41" s="356">
        <f t="shared" si="29"/>
        <v>638</v>
      </c>
      <c r="T41" s="356">
        <f t="shared" si="29"/>
        <v>637</v>
      </c>
      <c r="U41" s="356">
        <f t="shared" si="29"/>
        <v>691</v>
      </c>
      <c r="V41" s="356">
        <f t="shared" si="29"/>
        <v>671</v>
      </c>
      <c r="W41" s="356">
        <f t="shared" si="29"/>
        <v>662</v>
      </c>
      <c r="X41" s="356">
        <f t="shared" si="29"/>
        <v>696</v>
      </c>
      <c r="Y41" s="356">
        <f t="shared" si="29"/>
        <v>686</v>
      </c>
      <c r="Z41" s="356">
        <f t="shared" si="29"/>
        <v>716</v>
      </c>
      <c r="AA41" s="356">
        <f t="shared" si="29"/>
        <v>673</v>
      </c>
      <c r="AB41" s="356">
        <f t="shared" si="29"/>
        <v>722</v>
      </c>
      <c r="AC41" s="356">
        <v>736</v>
      </c>
      <c r="AD41" s="356">
        <v>696</v>
      </c>
      <c r="AE41" s="356">
        <v>679</v>
      </c>
      <c r="AF41" s="223">
        <v>637</v>
      </c>
      <c r="AG41" s="356">
        <v>738</v>
      </c>
      <c r="AH41" s="223">
        <v>672</v>
      </c>
      <c r="AI41" s="356">
        <v>682</v>
      </c>
      <c r="AJ41" s="356">
        <v>707</v>
      </c>
      <c r="AK41" s="356">
        <v>653</v>
      </c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</row>
    <row r="42" spans="1:63" s="217" customFormat="1" x14ac:dyDescent="0.2">
      <c r="A42" s="321" t="s">
        <v>201</v>
      </c>
      <c r="B42" s="348" t="s">
        <v>202</v>
      </c>
      <c r="C42" s="322">
        <f t="shared" ref="C42:O42" si="30">IF(C44=0,0,(IFERROR((C43/C44),0)))</f>
        <v>0</v>
      </c>
      <c r="D42" s="322">
        <f t="shared" si="30"/>
        <v>0</v>
      </c>
      <c r="E42" s="322">
        <f t="shared" si="30"/>
        <v>0</v>
      </c>
      <c r="F42" s="322">
        <f t="shared" si="30"/>
        <v>0</v>
      </c>
      <c r="G42" s="322">
        <f t="shared" si="30"/>
        <v>0.5</v>
      </c>
      <c r="H42" s="322">
        <f t="shared" si="30"/>
        <v>0.75</v>
      </c>
      <c r="I42" s="322">
        <f t="shared" si="30"/>
        <v>0.609375</v>
      </c>
      <c r="J42" s="322">
        <f t="shared" si="30"/>
        <v>0.58730158730158732</v>
      </c>
      <c r="K42" s="322">
        <f t="shared" si="30"/>
        <v>0.68604651162790697</v>
      </c>
      <c r="L42" s="322">
        <f t="shared" si="30"/>
        <v>0.67241379310344829</v>
      </c>
      <c r="M42" s="322">
        <f t="shared" si="30"/>
        <v>0.75342465753424659</v>
      </c>
      <c r="N42" s="322">
        <f t="shared" si="30"/>
        <v>0.69620253164556967</v>
      </c>
      <c r="O42" s="322">
        <f t="shared" si="30"/>
        <v>0.71590909090909094</v>
      </c>
      <c r="P42" s="348" t="s">
        <v>202</v>
      </c>
      <c r="Q42" s="322">
        <f t="shared" ref="Q42:BK42" si="31">IF(Q44=0,0,(IFERROR((Q43/Q44),0)))</f>
        <v>0.56321839080459768</v>
      </c>
      <c r="R42" s="322">
        <f t="shared" si="31"/>
        <v>0.70526315789473681</v>
      </c>
      <c r="S42" s="322">
        <f t="shared" si="31"/>
        <v>0.67010309278350511</v>
      </c>
      <c r="T42" s="322">
        <f t="shared" si="31"/>
        <v>0.67256637168141598</v>
      </c>
      <c r="U42" s="322">
        <f t="shared" si="31"/>
        <v>0.69599999999999995</v>
      </c>
      <c r="V42" s="322">
        <f t="shared" si="31"/>
        <v>0.63461538461538458</v>
      </c>
      <c r="W42" s="322">
        <f t="shared" si="31"/>
        <v>0.64220183486238536</v>
      </c>
      <c r="X42" s="322">
        <f t="shared" si="31"/>
        <v>0.60447761194029848</v>
      </c>
      <c r="Y42" s="322">
        <f t="shared" si="31"/>
        <v>0.61157024793388426</v>
      </c>
      <c r="Z42" s="322">
        <f t="shared" si="31"/>
        <v>0.59829059829059827</v>
      </c>
      <c r="AA42" s="322">
        <f t="shared" si="31"/>
        <v>0.58536585365853655</v>
      </c>
      <c r="AB42" s="322">
        <f t="shared" si="31"/>
        <v>0.53921568627450978</v>
      </c>
      <c r="AC42" s="322">
        <f t="shared" si="31"/>
        <v>0.59433962264150941</v>
      </c>
      <c r="AD42" s="322">
        <f t="shared" si="31"/>
        <v>0.68041237113402064</v>
      </c>
      <c r="AE42" s="322">
        <f t="shared" si="31"/>
        <v>0.59375</v>
      </c>
      <c r="AF42" s="322">
        <f t="shared" si="31"/>
        <v>0.62385321100917435</v>
      </c>
      <c r="AG42" s="322">
        <f t="shared" si="31"/>
        <v>0.55172413793103448</v>
      </c>
      <c r="AH42" s="322">
        <f t="shared" si="31"/>
        <v>0.64516129032258063</v>
      </c>
      <c r="AI42" s="322">
        <f t="shared" si="31"/>
        <v>0.47572815533980584</v>
      </c>
      <c r="AJ42" s="322">
        <f t="shared" si="31"/>
        <v>0.60747663551401865</v>
      </c>
      <c r="AK42" s="322">
        <f t="shared" si="31"/>
        <v>0.6875</v>
      </c>
      <c r="AL42" s="348" t="s">
        <v>202</v>
      </c>
      <c r="AM42" s="322">
        <f t="shared" si="31"/>
        <v>0.58260869565217388</v>
      </c>
      <c r="AN42" s="322">
        <f t="shared" si="31"/>
        <v>0.63478260869565217</v>
      </c>
      <c r="AO42" s="322">
        <f t="shared" si="31"/>
        <v>0.6517857142857143</v>
      </c>
      <c r="AP42" s="322">
        <f t="shared" si="31"/>
        <v>0.625</v>
      </c>
      <c r="AQ42" s="322">
        <f t="shared" si="31"/>
        <v>0</v>
      </c>
      <c r="AR42" s="322">
        <f t="shared" si="31"/>
        <v>0</v>
      </c>
      <c r="AS42" s="322">
        <f t="shared" si="31"/>
        <v>0</v>
      </c>
      <c r="AT42" s="322">
        <f t="shared" si="31"/>
        <v>0</v>
      </c>
      <c r="AU42" s="322">
        <f t="shared" si="31"/>
        <v>0</v>
      </c>
      <c r="AV42" s="322">
        <f t="shared" si="31"/>
        <v>0</v>
      </c>
      <c r="AW42" s="322">
        <f t="shared" si="31"/>
        <v>0</v>
      </c>
      <c r="AX42" s="322">
        <f t="shared" si="31"/>
        <v>0</v>
      </c>
      <c r="AY42" s="322">
        <f t="shared" si="31"/>
        <v>0</v>
      </c>
      <c r="AZ42" s="322">
        <f t="shared" si="31"/>
        <v>0</v>
      </c>
      <c r="BA42" s="322">
        <f t="shared" si="31"/>
        <v>0</v>
      </c>
      <c r="BB42" s="322">
        <f t="shared" si="31"/>
        <v>0</v>
      </c>
      <c r="BC42" s="322">
        <f t="shared" si="31"/>
        <v>0</v>
      </c>
      <c r="BD42" s="322">
        <f t="shared" si="31"/>
        <v>0</v>
      </c>
      <c r="BE42" s="322">
        <f t="shared" si="31"/>
        <v>0</v>
      </c>
      <c r="BF42" s="322">
        <f t="shared" si="31"/>
        <v>0</v>
      </c>
      <c r="BG42" s="322">
        <f t="shared" si="31"/>
        <v>0</v>
      </c>
      <c r="BH42" s="322">
        <f t="shared" si="31"/>
        <v>0</v>
      </c>
      <c r="BI42" s="322">
        <f t="shared" si="31"/>
        <v>0</v>
      </c>
      <c r="BJ42" s="322">
        <f t="shared" si="31"/>
        <v>0</v>
      </c>
      <c r="BK42" s="322">
        <f t="shared" si="31"/>
        <v>0</v>
      </c>
    </row>
    <row r="43" spans="1:63" s="213" customFormat="1" x14ac:dyDescent="0.2">
      <c r="A43" s="323" t="s">
        <v>203</v>
      </c>
      <c r="B43" s="349"/>
      <c r="C43" s="14">
        <v>0</v>
      </c>
      <c r="D43" s="14">
        <v>0</v>
      </c>
      <c r="E43" s="14">
        <v>0</v>
      </c>
      <c r="F43" s="14">
        <v>0</v>
      </c>
      <c r="G43" s="14">
        <v>1</v>
      </c>
      <c r="H43" s="325">
        <v>30</v>
      </c>
      <c r="I43" s="14">
        <v>39</v>
      </c>
      <c r="J43" s="14">
        <v>37</v>
      </c>
      <c r="K43" s="341">
        <v>59</v>
      </c>
      <c r="L43" s="14">
        <v>39</v>
      </c>
      <c r="M43" s="14">
        <v>55</v>
      </c>
      <c r="N43" s="14">
        <v>55</v>
      </c>
      <c r="O43" s="14">
        <v>63</v>
      </c>
      <c r="P43" s="349"/>
      <c r="Q43" s="16">
        <v>49</v>
      </c>
      <c r="R43" s="14">
        <v>67</v>
      </c>
      <c r="S43" s="14">
        <v>65</v>
      </c>
      <c r="T43" s="14">
        <v>76</v>
      </c>
      <c r="U43" s="14">
        <v>87</v>
      </c>
      <c r="V43" s="14">
        <v>66</v>
      </c>
      <c r="W43" s="14">
        <v>70</v>
      </c>
      <c r="X43" s="14">
        <v>81</v>
      </c>
      <c r="Y43" s="14">
        <v>74</v>
      </c>
      <c r="Z43" s="14">
        <v>70</v>
      </c>
      <c r="AA43" s="14">
        <v>72</v>
      </c>
      <c r="AB43" s="14">
        <v>55</v>
      </c>
      <c r="AC43" s="14">
        <v>63</v>
      </c>
      <c r="AD43" s="14">
        <v>66</v>
      </c>
      <c r="AE43" s="14">
        <v>57</v>
      </c>
      <c r="AF43" s="19">
        <v>68</v>
      </c>
      <c r="AG43" s="14">
        <v>64</v>
      </c>
      <c r="AH43" s="19">
        <v>60</v>
      </c>
      <c r="AI43" s="14">
        <v>49</v>
      </c>
      <c r="AJ43" s="14">
        <v>65</v>
      </c>
      <c r="AK43" s="14">
        <v>77</v>
      </c>
      <c r="AL43" s="330"/>
      <c r="AM43" s="14">
        <v>67</v>
      </c>
      <c r="AN43" s="14">
        <v>73</v>
      </c>
      <c r="AO43" s="14">
        <v>73</v>
      </c>
      <c r="AP43" s="21">
        <v>65</v>
      </c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3" s="213" customFormat="1" x14ac:dyDescent="0.2">
      <c r="A44" s="323" t="s">
        <v>204</v>
      </c>
      <c r="B44" s="349"/>
      <c r="C44" s="14">
        <v>0</v>
      </c>
      <c r="D44" s="14">
        <v>0</v>
      </c>
      <c r="E44" s="14">
        <v>0</v>
      </c>
      <c r="F44" s="14">
        <v>0</v>
      </c>
      <c r="G44" s="14">
        <v>2</v>
      </c>
      <c r="H44" s="325">
        <v>40</v>
      </c>
      <c r="I44" s="14">
        <v>64</v>
      </c>
      <c r="J44" s="14">
        <v>63</v>
      </c>
      <c r="K44" s="341">
        <v>86</v>
      </c>
      <c r="L44" s="14">
        <v>58</v>
      </c>
      <c r="M44" s="14">
        <v>73</v>
      </c>
      <c r="N44" s="14">
        <v>79</v>
      </c>
      <c r="O44" s="14">
        <v>88</v>
      </c>
      <c r="P44" s="349"/>
      <c r="Q44" s="22">
        <v>87</v>
      </c>
      <c r="R44" s="14">
        <v>95</v>
      </c>
      <c r="S44" s="14">
        <v>97</v>
      </c>
      <c r="T44" s="14">
        <v>113</v>
      </c>
      <c r="U44" s="14">
        <v>125</v>
      </c>
      <c r="V44" s="14">
        <v>104</v>
      </c>
      <c r="W44" s="14">
        <v>109</v>
      </c>
      <c r="X44" s="14">
        <v>134</v>
      </c>
      <c r="Y44" s="14">
        <v>121</v>
      </c>
      <c r="Z44" s="14">
        <v>117</v>
      </c>
      <c r="AA44" s="14">
        <v>123</v>
      </c>
      <c r="AB44" s="14">
        <v>102</v>
      </c>
      <c r="AC44" s="14">
        <v>106</v>
      </c>
      <c r="AD44" s="14">
        <v>97</v>
      </c>
      <c r="AE44" s="14">
        <v>96</v>
      </c>
      <c r="AF44" s="25">
        <v>109</v>
      </c>
      <c r="AG44" s="14">
        <v>116</v>
      </c>
      <c r="AH44" s="25">
        <v>93</v>
      </c>
      <c r="AI44" s="14">
        <v>103</v>
      </c>
      <c r="AJ44" s="14">
        <v>107</v>
      </c>
      <c r="AK44" s="14">
        <v>112</v>
      </c>
      <c r="AL44" s="215"/>
      <c r="AM44" s="14">
        <v>115</v>
      </c>
      <c r="AN44" s="14">
        <v>115</v>
      </c>
      <c r="AO44" s="14">
        <v>112</v>
      </c>
      <c r="AP44" s="27">
        <v>104</v>
      </c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3" s="217" customFormat="1" ht="25.5" x14ac:dyDescent="0.2">
      <c r="A45" s="321" t="s">
        <v>205</v>
      </c>
      <c r="B45" s="348">
        <v>1</v>
      </c>
      <c r="C45" s="322">
        <f>IF((C47=0),1,IF((ISBLANK(C47)),0,(IFERROR((C46/C47),0))))</f>
        <v>1</v>
      </c>
      <c r="D45" s="322">
        <f t="shared" ref="D45:O45" si="32">IF((D47=0),1,IF((ISBLANK(D47)),0,(IFERROR((D46/D47),0))))</f>
        <v>1</v>
      </c>
      <c r="E45" s="322">
        <f t="shared" si="32"/>
        <v>1</v>
      </c>
      <c r="F45" s="322">
        <f t="shared" si="32"/>
        <v>1</v>
      </c>
      <c r="G45" s="322">
        <f t="shared" si="32"/>
        <v>1</v>
      </c>
      <c r="H45" s="322">
        <f t="shared" si="32"/>
        <v>1</v>
      </c>
      <c r="I45" s="322">
        <f t="shared" si="32"/>
        <v>1</v>
      </c>
      <c r="J45" s="322">
        <f t="shared" si="32"/>
        <v>1</v>
      </c>
      <c r="K45" s="322">
        <f t="shared" si="32"/>
        <v>1</v>
      </c>
      <c r="L45" s="322">
        <f t="shared" si="32"/>
        <v>1</v>
      </c>
      <c r="M45" s="322">
        <f t="shared" si="32"/>
        <v>1</v>
      </c>
      <c r="N45" s="322">
        <f t="shared" si="32"/>
        <v>1</v>
      </c>
      <c r="O45" s="322">
        <f t="shared" si="32"/>
        <v>1</v>
      </c>
      <c r="P45" s="348">
        <v>1</v>
      </c>
      <c r="Q45" s="322">
        <f t="shared" ref="Q45:BK45" si="33">IF((Q47=0),1,IF((ISBLANK(Q47)),0,(IFERROR((Q46/Q47),0))))</f>
        <v>1</v>
      </c>
      <c r="R45" s="322">
        <f t="shared" si="33"/>
        <v>1</v>
      </c>
      <c r="S45" s="322">
        <f t="shared" si="33"/>
        <v>1</v>
      </c>
      <c r="T45" s="322">
        <f t="shared" si="33"/>
        <v>1</v>
      </c>
      <c r="U45" s="322">
        <f t="shared" si="33"/>
        <v>1</v>
      </c>
      <c r="V45" s="322">
        <f t="shared" si="33"/>
        <v>1</v>
      </c>
      <c r="W45" s="322">
        <f t="shared" si="33"/>
        <v>1</v>
      </c>
      <c r="X45" s="322">
        <f t="shared" si="33"/>
        <v>1</v>
      </c>
      <c r="Y45" s="322">
        <f t="shared" si="33"/>
        <v>1</v>
      </c>
      <c r="Z45" s="322">
        <f t="shared" si="33"/>
        <v>1</v>
      </c>
      <c r="AA45" s="322">
        <f t="shared" si="33"/>
        <v>1</v>
      </c>
      <c r="AB45" s="322">
        <f t="shared" si="33"/>
        <v>1</v>
      </c>
      <c r="AC45" s="322">
        <f t="shared" si="33"/>
        <v>1</v>
      </c>
      <c r="AD45" s="322">
        <f t="shared" si="33"/>
        <v>1</v>
      </c>
      <c r="AE45" s="322">
        <f t="shared" si="33"/>
        <v>1</v>
      </c>
      <c r="AF45" s="322">
        <f t="shared" si="33"/>
        <v>1</v>
      </c>
      <c r="AG45" s="322">
        <f t="shared" si="33"/>
        <v>1</v>
      </c>
      <c r="AH45" s="322">
        <f t="shared" si="33"/>
        <v>1</v>
      </c>
      <c r="AI45" s="322">
        <f t="shared" si="33"/>
        <v>1</v>
      </c>
      <c r="AJ45" s="322">
        <f t="shared" si="33"/>
        <v>1</v>
      </c>
      <c r="AK45" s="322">
        <f t="shared" si="33"/>
        <v>1</v>
      </c>
      <c r="AL45" s="348">
        <v>1</v>
      </c>
      <c r="AM45" s="322">
        <f t="shared" si="33"/>
        <v>1</v>
      </c>
      <c r="AN45" s="322">
        <f t="shared" si="33"/>
        <v>1</v>
      </c>
      <c r="AO45" s="322">
        <f t="shared" si="33"/>
        <v>1</v>
      </c>
      <c r="AP45" s="322">
        <f t="shared" si="33"/>
        <v>1</v>
      </c>
      <c r="AQ45" s="322">
        <f t="shared" si="33"/>
        <v>0</v>
      </c>
      <c r="AR45" s="322">
        <f t="shared" si="33"/>
        <v>0</v>
      </c>
      <c r="AS45" s="322">
        <f t="shared" si="33"/>
        <v>0</v>
      </c>
      <c r="AT45" s="322">
        <f t="shared" si="33"/>
        <v>0</v>
      </c>
      <c r="AU45" s="322">
        <f t="shared" si="33"/>
        <v>0</v>
      </c>
      <c r="AV45" s="322">
        <f t="shared" si="33"/>
        <v>0</v>
      </c>
      <c r="AW45" s="322">
        <f t="shared" si="33"/>
        <v>0</v>
      </c>
      <c r="AX45" s="322">
        <f t="shared" si="33"/>
        <v>0</v>
      </c>
      <c r="AY45" s="322">
        <f t="shared" si="33"/>
        <v>0</v>
      </c>
      <c r="AZ45" s="322">
        <f t="shared" si="33"/>
        <v>0</v>
      </c>
      <c r="BA45" s="322">
        <f t="shared" si="33"/>
        <v>0</v>
      </c>
      <c r="BB45" s="322">
        <f t="shared" si="33"/>
        <v>0</v>
      </c>
      <c r="BC45" s="322">
        <f t="shared" si="33"/>
        <v>0</v>
      </c>
      <c r="BD45" s="322">
        <f t="shared" si="33"/>
        <v>0</v>
      </c>
      <c r="BE45" s="322">
        <f t="shared" si="33"/>
        <v>0</v>
      </c>
      <c r="BF45" s="322">
        <f t="shared" si="33"/>
        <v>0</v>
      </c>
      <c r="BG45" s="322">
        <f t="shared" si="33"/>
        <v>0</v>
      </c>
      <c r="BH45" s="322">
        <f t="shared" si="33"/>
        <v>0</v>
      </c>
      <c r="BI45" s="322">
        <f t="shared" si="33"/>
        <v>0</v>
      </c>
      <c r="BJ45" s="322">
        <f t="shared" si="33"/>
        <v>0</v>
      </c>
      <c r="BK45" s="322">
        <f t="shared" si="33"/>
        <v>0</v>
      </c>
    </row>
    <row r="46" spans="1:63" s="213" customFormat="1" ht="25.5" x14ac:dyDescent="0.2">
      <c r="A46" s="323" t="s">
        <v>206</v>
      </c>
      <c r="B46" s="349"/>
      <c r="C46" s="14">
        <v>0</v>
      </c>
      <c r="D46" s="14">
        <v>0</v>
      </c>
      <c r="E46" s="14">
        <v>0</v>
      </c>
      <c r="F46" s="14">
        <v>0</v>
      </c>
      <c r="G46" s="14">
        <v>1</v>
      </c>
      <c r="H46" s="14">
        <v>30</v>
      </c>
      <c r="I46" s="14">
        <v>39</v>
      </c>
      <c r="J46" s="14">
        <v>37</v>
      </c>
      <c r="K46" s="341">
        <v>59</v>
      </c>
      <c r="L46" s="14">
        <v>39</v>
      </c>
      <c r="M46" s="14">
        <v>55</v>
      </c>
      <c r="N46" s="14">
        <v>55</v>
      </c>
      <c r="O46" s="14">
        <v>63</v>
      </c>
      <c r="P46" s="349"/>
      <c r="Q46" s="14">
        <v>49</v>
      </c>
      <c r="R46" s="14">
        <v>67</v>
      </c>
      <c r="S46" s="14">
        <v>65</v>
      </c>
      <c r="T46" s="14">
        <v>76</v>
      </c>
      <c r="U46" s="14">
        <v>87</v>
      </c>
      <c r="V46" s="14">
        <v>66</v>
      </c>
      <c r="W46" s="14">
        <v>70</v>
      </c>
      <c r="X46" s="14">
        <v>81</v>
      </c>
      <c r="Y46" s="14">
        <v>74</v>
      </c>
      <c r="Z46" s="14">
        <v>70</v>
      </c>
      <c r="AA46" s="14">
        <v>72</v>
      </c>
      <c r="AB46" s="14">
        <v>55</v>
      </c>
      <c r="AC46" s="14">
        <v>63</v>
      </c>
      <c r="AD46" s="14">
        <v>66</v>
      </c>
      <c r="AE46" s="14">
        <v>57</v>
      </c>
      <c r="AF46" s="14">
        <v>68</v>
      </c>
      <c r="AG46" s="14">
        <v>64</v>
      </c>
      <c r="AH46" s="14">
        <v>60</v>
      </c>
      <c r="AI46" s="14">
        <v>49</v>
      </c>
      <c r="AJ46" s="14">
        <v>65</v>
      </c>
      <c r="AK46" s="14">
        <v>77</v>
      </c>
      <c r="AL46" s="330"/>
      <c r="AM46" s="14">
        <v>67</v>
      </c>
      <c r="AN46" s="14">
        <v>73</v>
      </c>
      <c r="AO46" s="14">
        <v>73</v>
      </c>
      <c r="AP46" s="14">
        <v>65</v>
      </c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3" s="213" customFormat="1" x14ac:dyDescent="0.2">
      <c r="A47" s="323" t="s">
        <v>207</v>
      </c>
      <c r="B47" s="349"/>
      <c r="C47" s="14">
        <f>IF(ISBLANK(C43),"",C43)</f>
        <v>0</v>
      </c>
      <c r="D47" s="14">
        <f t="shared" ref="D47:O47" si="34">IF(ISBLANK(D43),"",D43)</f>
        <v>0</v>
      </c>
      <c r="E47" s="14">
        <f t="shared" si="34"/>
        <v>0</v>
      </c>
      <c r="F47" s="14">
        <f t="shared" si="34"/>
        <v>0</v>
      </c>
      <c r="G47" s="14">
        <v>1</v>
      </c>
      <c r="H47" s="14">
        <f t="shared" si="34"/>
        <v>30</v>
      </c>
      <c r="I47" s="14">
        <f t="shared" si="34"/>
        <v>39</v>
      </c>
      <c r="J47" s="14">
        <f t="shared" si="34"/>
        <v>37</v>
      </c>
      <c r="K47" s="341">
        <v>59</v>
      </c>
      <c r="L47" s="14">
        <f t="shared" si="34"/>
        <v>39</v>
      </c>
      <c r="M47" s="14">
        <f t="shared" si="34"/>
        <v>55</v>
      </c>
      <c r="N47" s="14">
        <v>55</v>
      </c>
      <c r="O47" s="14">
        <f t="shared" si="34"/>
        <v>63</v>
      </c>
      <c r="P47" s="349"/>
      <c r="Q47" s="14">
        <f>IF(ISBLANK(Q43),"",Q43)</f>
        <v>49</v>
      </c>
      <c r="R47" s="14">
        <f>IF(ISBLANK(R43),"",R43)</f>
        <v>67</v>
      </c>
      <c r="S47" s="14">
        <v>65</v>
      </c>
      <c r="T47" s="14">
        <v>76</v>
      </c>
      <c r="U47" s="14">
        <f t="shared" ref="U47:AC47" si="35">IF(ISBLANK(U43),"",U43)</f>
        <v>87</v>
      </c>
      <c r="V47" s="14">
        <v>66</v>
      </c>
      <c r="W47" s="14">
        <f t="shared" si="35"/>
        <v>70</v>
      </c>
      <c r="X47" s="14">
        <f t="shared" si="35"/>
        <v>81</v>
      </c>
      <c r="Y47" s="14">
        <f t="shared" si="35"/>
        <v>74</v>
      </c>
      <c r="Z47" s="14">
        <f t="shared" si="35"/>
        <v>70</v>
      </c>
      <c r="AA47" s="14">
        <f t="shared" si="35"/>
        <v>72</v>
      </c>
      <c r="AB47" s="14">
        <f t="shared" si="35"/>
        <v>55</v>
      </c>
      <c r="AC47" s="14">
        <f t="shared" si="35"/>
        <v>63</v>
      </c>
      <c r="AD47" s="14">
        <v>66</v>
      </c>
      <c r="AE47" s="14">
        <f t="shared" ref="AE47:AK47" si="36">IF(ISBLANK(AE43),"",AE43)</f>
        <v>57</v>
      </c>
      <c r="AF47" s="14">
        <f t="shared" si="36"/>
        <v>68</v>
      </c>
      <c r="AG47" s="14">
        <f t="shared" si="36"/>
        <v>64</v>
      </c>
      <c r="AH47" s="14">
        <f t="shared" si="36"/>
        <v>60</v>
      </c>
      <c r="AI47" s="14">
        <f t="shared" si="36"/>
        <v>49</v>
      </c>
      <c r="AJ47" s="14">
        <f t="shared" si="36"/>
        <v>65</v>
      </c>
      <c r="AK47" s="14">
        <f t="shared" si="36"/>
        <v>77</v>
      </c>
      <c r="AL47" s="215"/>
      <c r="AM47" s="14">
        <f>IF(ISBLANK(AM43),"",AM43)</f>
        <v>67</v>
      </c>
      <c r="AN47" s="14">
        <v>73</v>
      </c>
      <c r="AO47" s="14">
        <f t="shared" ref="AO47:BJ47" si="37">IF(ISBLANK(AO43),"",AO43)</f>
        <v>73</v>
      </c>
      <c r="AP47" s="14">
        <f t="shared" si="37"/>
        <v>65</v>
      </c>
      <c r="AQ47" s="14" t="str">
        <f t="shared" si="37"/>
        <v/>
      </c>
      <c r="AR47" s="14" t="str">
        <f t="shared" si="37"/>
        <v/>
      </c>
      <c r="AS47" s="14" t="str">
        <f t="shared" si="37"/>
        <v/>
      </c>
      <c r="AT47" s="14" t="str">
        <f t="shared" si="37"/>
        <v/>
      </c>
      <c r="AU47" s="14" t="str">
        <f t="shared" si="37"/>
        <v/>
      </c>
      <c r="AV47" s="14" t="str">
        <f t="shared" si="37"/>
        <v/>
      </c>
      <c r="AW47" s="14" t="str">
        <f t="shared" si="37"/>
        <v/>
      </c>
      <c r="AX47" s="14" t="str">
        <f t="shared" si="37"/>
        <v/>
      </c>
      <c r="AY47" s="14" t="str">
        <f t="shared" si="37"/>
        <v/>
      </c>
      <c r="AZ47" s="14" t="str">
        <f t="shared" si="37"/>
        <v/>
      </c>
      <c r="BA47" s="14" t="str">
        <f t="shared" si="37"/>
        <v/>
      </c>
      <c r="BB47" s="14" t="str">
        <f t="shared" si="37"/>
        <v/>
      </c>
      <c r="BC47" s="14" t="str">
        <f t="shared" si="37"/>
        <v/>
      </c>
      <c r="BD47" s="14" t="str">
        <f t="shared" si="37"/>
        <v/>
      </c>
      <c r="BE47" s="14" t="str">
        <f t="shared" si="37"/>
        <v/>
      </c>
      <c r="BF47" s="14" t="str">
        <f t="shared" si="37"/>
        <v/>
      </c>
      <c r="BG47" s="14" t="str">
        <f t="shared" si="37"/>
        <v/>
      </c>
      <c r="BH47" s="14" t="str">
        <f t="shared" si="37"/>
        <v/>
      </c>
      <c r="BI47" s="14" t="str">
        <f t="shared" si="37"/>
        <v/>
      </c>
      <c r="BJ47" s="14" t="str">
        <f t="shared" si="37"/>
        <v/>
      </c>
      <c r="BK47" s="14" t="str">
        <f>IF(ISBLANK(BK43),"",BK43)</f>
        <v/>
      </c>
    </row>
    <row r="48" spans="1:63" s="217" customFormat="1" x14ac:dyDescent="0.2">
      <c r="A48" s="321" t="s">
        <v>208</v>
      </c>
      <c r="B48" s="322" t="s">
        <v>181</v>
      </c>
      <c r="C48" s="322">
        <f>IF(C50=0,0,(IFERROR((C49/C50),0)))</f>
        <v>0</v>
      </c>
      <c r="D48" s="322">
        <f t="shared" ref="D48:O48" si="38">IF(D50=0,0,(IFERROR((D49/D50),0)))</f>
        <v>0</v>
      </c>
      <c r="E48" s="322">
        <f t="shared" si="38"/>
        <v>0</v>
      </c>
      <c r="F48" s="322">
        <f t="shared" si="38"/>
        <v>0</v>
      </c>
      <c r="G48" s="322">
        <f t="shared" si="38"/>
        <v>0</v>
      </c>
      <c r="H48" s="322">
        <f t="shared" si="38"/>
        <v>0</v>
      </c>
      <c r="I48" s="322">
        <f t="shared" si="38"/>
        <v>0</v>
      </c>
      <c r="J48" s="322">
        <f t="shared" si="38"/>
        <v>0</v>
      </c>
      <c r="K48" s="322">
        <f t="shared" si="38"/>
        <v>0</v>
      </c>
      <c r="L48" s="322">
        <f t="shared" si="38"/>
        <v>0</v>
      </c>
      <c r="M48" s="322">
        <f t="shared" si="38"/>
        <v>0</v>
      </c>
      <c r="N48" s="322">
        <f t="shared" si="38"/>
        <v>0</v>
      </c>
      <c r="O48" s="322">
        <f t="shared" si="38"/>
        <v>0</v>
      </c>
      <c r="P48" s="322" t="s">
        <v>181</v>
      </c>
      <c r="Q48" s="322">
        <f t="shared" ref="Q48:BK48" si="39">IF(Q50=0,0,(IFERROR((Q49/Q50),0)))</f>
        <v>0</v>
      </c>
      <c r="R48" s="322">
        <f t="shared" si="39"/>
        <v>0</v>
      </c>
      <c r="S48" s="322">
        <f t="shared" si="39"/>
        <v>0</v>
      </c>
      <c r="T48" s="322">
        <f t="shared" si="39"/>
        <v>0</v>
      </c>
      <c r="U48" s="322">
        <f t="shared" si="39"/>
        <v>0</v>
      </c>
      <c r="V48" s="322">
        <f t="shared" si="39"/>
        <v>0</v>
      </c>
      <c r="W48" s="322">
        <f t="shared" si="39"/>
        <v>0</v>
      </c>
      <c r="X48" s="322">
        <f t="shared" si="39"/>
        <v>0</v>
      </c>
      <c r="Y48" s="322">
        <f t="shared" si="39"/>
        <v>0</v>
      </c>
      <c r="Z48" s="322">
        <f t="shared" si="39"/>
        <v>0</v>
      </c>
      <c r="AA48" s="322">
        <f t="shared" si="39"/>
        <v>0</v>
      </c>
      <c r="AB48" s="322">
        <f t="shared" si="39"/>
        <v>0</v>
      </c>
      <c r="AC48" s="322">
        <f t="shared" si="39"/>
        <v>0</v>
      </c>
      <c r="AD48" s="322">
        <f t="shared" si="39"/>
        <v>0</v>
      </c>
      <c r="AE48" s="322">
        <f t="shared" si="39"/>
        <v>0</v>
      </c>
      <c r="AF48" s="322">
        <f t="shared" si="39"/>
        <v>0</v>
      </c>
      <c r="AG48" s="322">
        <f t="shared" si="39"/>
        <v>0</v>
      </c>
      <c r="AH48" s="322">
        <f t="shared" si="39"/>
        <v>0</v>
      </c>
      <c r="AI48" s="322">
        <f t="shared" si="39"/>
        <v>0</v>
      </c>
      <c r="AJ48" s="322">
        <f t="shared" si="39"/>
        <v>0</v>
      </c>
      <c r="AK48" s="322">
        <f t="shared" si="39"/>
        <v>0</v>
      </c>
      <c r="AL48" s="322" t="s">
        <v>181</v>
      </c>
      <c r="AM48" s="322">
        <f t="shared" si="39"/>
        <v>0</v>
      </c>
      <c r="AN48" s="322">
        <f t="shared" si="39"/>
        <v>0</v>
      </c>
      <c r="AO48" s="322">
        <f t="shared" si="39"/>
        <v>0</v>
      </c>
      <c r="AP48" s="322">
        <f t="shared" si="39"/>
        <v>0</v>
      </c>
      <c r="AQ48" s="322">
        <f t="shared" si="39"/>
        <v>0</v>
      </c>
      <c r="AR48" s="322">
        <f t="shared" si="39"/>
        <v>0</v>
      </c>
      <c r="AS48" s="322">
        <f t="shared" si="39"/>
        <v>0</v>
      </c>
      <c r="AT48" s="322">
        <f t="shared" si="39"/>
        <v>0</v>
      </c>
      <c r="AU48" s="322">
        <f t="shared" si="39"/>
        <v>0</v>
      </c>
      <c r="AV48" s="322">
        <f t="shared" si="39"/>
        <v>0</v>
      </c>
      <c r="AW48" s="322">
        <f t="shared" si="39"/>
        <v>0</v>
      </c>
      <c r="AX48" s="322">
        <f t="shared" si="39"/>
        <v>0</v>
      </c>
      <c r="AY48" s="322">
        <f t="shared" si="39"/>
        <v>0</v>
      </c>
      <c r="AZ48" s="322">
        <f t="shared" si="39"/>
        <v>0</v>
      </c>
      <c r="BA48" s="322">
        <f t="shared" si="39"/>
        <v>0</v>
      </c>
      <c r="BB48" s="322">
        <f t="shared" si="39"/>
        <v>0</v>
      </c>
      <c r="BC48" s="322">
        <f t="shared" si="39"/>
        <v>0</v>
      </c>
      <c r="BD48" s="322">
        <f t="shared" si="39"/>
        <v>0</v>
      </c>
      <c r="BE48" s="322">
        <f t="shared" si="39"/>
        <v>0</v>
      </c>
      <c r="BF48" s="322">
        <f t="shared" si="39"/>
        <v>0</v>
      </c>
      <c r="BG48" s="322">
        <f t="shared" si="39"/>
        <v>0</v>
      </c>
      <c r="BH48" s="322">
        <f t="shared" si="39"/>
        <v>0</v>
      </c>
      <c r="BI48" s="322">
        <f t="shared" si="39"/>
        <v>0</v>
      </c>
      <c r="BJ48" s="322">
        <f t="shared" si="39"/>
        <v>0</v>
      </c>
      <c r="BK48" s="322">
        <f t="shared" si="39"/>
        <v>0</v>
      </c>
    </row>
    <row r="49" spans="1:63" s="213" customFormat="1" x14ac:dyDescent="0.2">
      <c r="A49" s="344" t="s">
        <v>209</v>
      </c>
      <c r="B49" s="337"/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337"/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330"/>
      <c r="AM49" s="14">
        <v>0</v>
      </c>
      <c r="AN49" s="14">
        <v>0</v>
      </c>
      <c r="AO49" s="14">
        <v>0</v>
      </c>
      <c r="AP49" s="14">
        <v>0</v>
      </c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1:63" s="213" customFormat="1" x14ac:dyDescent="0.2">
      <c r="A50" s="344" t="s">
        <v>210</v>
      </c>
      <c r="B50" s="337"/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</v>
      </c>
      <c r="J50" s="14">
        <v>12</v>
      </c>
      <c r="K50" s="14">
        <v>26</v>
      </c>
      <c r="L50" s="14">
        <v>44</v>
      </c>
      <c r="M50" s="14">
        <v>60</v>
      </c>
      <c r="N50" s="14">
        <v>64</v>
      </c>
      <c r="O50" s="14">
        <v>82</v>
      </c>
      <c r="P50" s="337"/>
      <c r="Q50" s="14">
        <v>126</v>
      </c>
      <c r="R50" s="14">
        <v>151</v>
      </c>
      <c r="S50" s="14">
        <v>192</v>
      </c>
      <c r="T50" s="14">
        <v>152</v>
      </c>
      <c r="U50" s="14">
        <v>201</v>
      </c>
      <c r="V50" s="14">
        <v>199</v>
      </c>
      <c r="W50" s="14">
        <v>226</v>
      </c>
      <c r="X50" s="14">
        <v>271</v>
      </c>
      <c r="Y50" s="14">
        <v>254</v>
      </c>
      <c r="Z50" s="14">
        <v>298</v>
      </c>
      <c r="AA50" s="14">
        <v>321</v>
      </c>
      <c r="AB50" s="14">
        <v>309</v>
      </c>
      <c r="AC50" s="14">
        <v>375</v>
      </c>
      <c r="AD50" s="14">
        <v>330</v>
      </c>
      <c r="AE50" s="14">
        <v>351</v>
      </c>
      <c r="AF50" s="14">
        <v>398</v>
      </c>
      <c r="AG50" s="14">
        <v>380</v>
      </c>
      <c r="AH50" s="14">
        <v>354</v>
      </c>
      <c r="AI50" s="14">
        <v>406</v>
      </c>
      <c r="AJ50" s="14">
        <v>445</v>
      </c>
      <c r="AK50" s="14">
        <v>418</v>
      </c>
      <c r="AL50" s="215"/>
      <c r="AM50" s="14">
        <v>467</v>
      </c>
      <c r="AN50" s="14">
        <v>427</v>
      </c>
      <c r="AO50" s="14">
        <v>432</v>
      </c>
      <c r="AP50" s="14">
        <v>440</v>
      </c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1:63" s="217" customFormat="1" ht="25.5" x14ac:dyDescent="0.2">
      <c r="A51" s="321" t="s">
        <v>211</v>
      </c>
      <c r="B51" s="322" t="s">
        <v>212</v>
      </c>
      <c r="C51" s="322">
        <f>IF((C53=0),1,IF((ISBLANK(C53)),0,IF((C53=0),1,((IFERROR((C52/C53),0))))))</f>
        <v>1</v>
      </c>
      <c r="D51" s="322">
        <f t="shared" ref="D51:O51" si="40">IF((D53=0),1,IF((ISBLANK(D53)),0,IF((D53=0),1,((IFERROR((D52/D53),0))))))</f>
        <v>1</v>
      </c>
      <c r="E51" s="322">
        <f t="shared" si="40"/>
        <v>1</v>
      </c>
      <c r="F51" s="322">
        <f t="shared" si="40"/>
        <v>1</v>
      </c>
      <c r="G51" s="322">
        <f t="shared" si="40"/>
        <v>1</v>
      </c>
      <c r="H51" s="322">
        <f t="shared" si="40"/>
        <v>1</v>
      </c>
      <c r="I51" s="322">
        <f t="shared" si="40"/>
        <v>1</v>
      </c>
      <c r="J51" s="322">
        <f t="shared" si="40"/>
        <v>1</v>
      </c>
      <c r="K51" s="322">
        <f t="shared" si="40"/>
        <v>1</v>
      </c>
      <c r="L51" s="322">
        <f t="shared" si="40"/>
        <v>1</v>
      </c>
      <c r="M51" s="322">
        <f t="shared" si="40"/>
        <v>1</v>
      </c>
      <c r="N51" s="322">
        <f t="shared" si="40"/>
        <v>1</v>
      </c>
      <c r="O51" s="322">
        <f t="shared" si="40"/>
        <v>1</v>
      </c>
      <c r="P51" s="322" t="s">
        <v>212</v>
      </c>
      <c r="Q51" s="322">
        <f t="shared" ref="Q51:BK51" si="41">IF((Q53=0),1,IF((ISBLANK(Q53)),0,IF((Q53=0),1,((IFERROR((Q52/Q53),0))))))</f>
        <v>1</v>
      </c>
      <c r="R51" s="322">
        <f t="shared" si="41"/>
        <v>1</v>
      </c>
      <c r="S51" s="322">
        <f t="shared" si="41"/>
        <v>1</v>
      </c>
      <c r="T51" s="322">
        <f t="shared" si="41"/>
        <v>1</v>
      </c>
      <c r="U51" s="322">
        <f t="shared" si="41"/>
        <v>1</v>
      </c>
      <c r="V51" s="322">
        <f t="shared" si="41"/>
        <v>1</v>
      </c>
      <c r="W51" s="322">
        <f t="shared" si="41"/>
        <v>1</v>
      </c>
      <c r="X51" s="322">
        <f t="shared" si="41"/>
        <v>1</v>
      </c>
      <c r="Y51" s="322">
        <f t="shared" si="41"/>
        <v>1</v>
      </c>
      <c r="Z51" s="322">
        <f t="shared" si="41"/>
        <v>1</v>
      </c>
      <c r="AA51" s="322">
        <f t="shared" si="41"/>
        <v>1</v>
      </c>
      <c r="AB51" s="322">
        <f t="shared" si="41"/>
        <v>1</v>
      </c>
      <c r="AC51" s="322">
        <f t="shared" si="41"/>
        <v>1</v>
      </c>
      <c r="AD51" s="322">
        <f t="shared" si="41"/>
        <v>1</v>
      </c>
      <c r="AE51" s="322">
        <f t="shared" si="41"/>
        <v>1</v>
      </c>
      <c r="AF51" s="322">
        <f t="shared" si="41"/>
        <v>1</v>
      </c>
      <c r="AG51" s="322">
        <f t="shared" si="41"/>
        <v>1</v>
      </c>
      <c r="AH51" s="322">
        <f t="shared" si="41"/>
        <v>1</v>
      </c>
      <c r="AI51" s="322">
        <f t="shared" si="41"/>
        <v>1</v>
      </c>
      <c r="AJ51" s="322">
        <f t="shared" si="41"/>
        <v>1</v>
      </c>
      <c r="AK51" s="322">
        <f t="shared" si="41"/>
        <v>1</v>
      </c>
      <c r="AL51" s="322" t="s">
        <v>212</v>
      </c>
      <c r="AM51" s="322">
        <f t="shared" si="41"/>
        <v>1</v>
      </c>
      <c r="AN51" s="322">
        <f t="shared" si="41"/>
        <v>1</v>
      </c>
      <c r="AO51" s="322">
        <f t="shared" si="41"/>
        <v>1</v>
      </c>
      <c r="AP51" s="322">
        <f t="shared" si="41"/>
        <v>1</v>
      </c>
      <c r="AQ51" s="322">
        <f t="shared" si="41"/>
        <v>1</v>
      </c>
      <c r="AR51" s="322">
        <f t="shared" si="41"/>
        <v>1</v>
      </c>
      <c r="AS51" s="322">
        <f t="shared" si="41"/>
        <v>1</v>
      </c>
      <c r="AT51" s="322">
        <f t="shared" si="41"/>
        <v>1</v>
      </c>
      <c r="AU51" s="322">
        <f t="shared" si="41"/>
        <v>1</v>
      </c>
      <c r="AV51" s="322">
        <f t="shared" si="41"/>
        <v>1</v>
      </c>
      <c r="AW51" s="322">
        <f t="shared" si="41"/>
        <v>1</v>
      </c>
      <c r="AX51" s="322">
        <f t="shared" si="41"/>
        <v>1</v>
      </c>
      <c r="AY51" s="322">
        <f t="shared" si="41"/>
        <v>1</v>
      </c>
      <c r="AZ51" s="322">
        <f t="shared" si="41"/>
        <v>1</v>
      </c>
      <c r="BA51" s="322">
        <f t="shared" si="41"/>
        <v>1</v>
      </c>
      <c r="BB51" s="322">
        <f t="shared" si="41"/>
        <v>1</v>
      </c>
      <c r="BC51" s="322">
        <f t="shared" si="41"/>
        <v>1</v>
      </c>
      <c r="BD51" s="322">
        <f t="shared" si="41"/>
        <v>1</v>
      </c>
      <c r="BE51" s="322">
        <f t="shared" si="41"/>
        <v>1</v>
      </c>
      <c r="BF51" s="322">
        <f t="shared" si="41"/>
        <v>1</v>
      </c>
      <c r="BG51" s="322">
        <f t="shared" si="41"/>
        <v>1</v>
      </c>
      <c r="BH51" s="322">
        <f t="shared" si="41"/>
        <v>1</v>
      </c>
      <c r="BI51" s="322">
        <f t="shared" si="41"/>
        <v>1</v>
      </c>
      <c r="BJ51" s="322">
        <f t="shared" si="41"/>
        <v>1</v>
      </c>
      <c r="BK51" s="322">
        <f t="shared" si="41"/>
        <v>1</v>
      </c>
    </row>
    <row r="52" spans="1:63" s="213" customFormat="1" x14ac:dyDescent="0.2">
      <c r="A52" s="344" t="s">
        <v>213</v>
      </c>
      <c r="B52" s="337"/>
      <c r="C52" s="14">
        <v>0</v>
      </c>
      <c r="D52" s="14">
        <v>1</v>
      </c>
      <c r="E52" s="14">
        <v>8</v>
      </c>
      <c r="F52" s="14">
        <v>1</v>
      </c>
      <c r="G52" s="14">
        <v>7</v>
      </c>
      <c r="H52" s="14">
        <v>7</v>
      </c>
      <c r="I52" s="14">
        <v>8</v>
      </c>
      <c r="J52" s="14">
        <v>6</v>
      </c>
      <c r="K52" s="14">
        <v>6</v>
      </c>
      <c r="L52" s="14">
        <v>1</v>
      </c>
      <c r="M52" s="14">
        <v>2</v>
      </c>
      <c r="N52" s="14">
        <v>9</v>
      </c>
      <c r="O52" s="14">
        <v>5</v>
      </c>
      <c r="P52" s="337"/>
      <c r="Q52" s="14">
        <v>8</v>
      </c>
      <c r="R52" s="14">
        <v>3</v>
      </c>
      <c r="S52" s="14">
        <v>1</v>
      </c>
      <c r="T52" s="14">
        <v>2</v>
      </c>
      <c r="U52" s="14">
        <v>1</v>
      </c>
      <c r="V52" s="14">
        <v>3</v>
      </c>
      <c r="W52" s="14">
        <v>6</v>
      </c>
      <c r="X52" s="14">
        <v>3</v>
      </c>
      <c r="Y52" s="14">
        <v>2</v>
      </c>
      <c r="Z52" s="14">
        <v>5</v>
      </c>
      <c r="AA52" s="14">
        <v>1</v>
      </c>
      <c r="AB52" s="14">
        <v>10</v>
      </c>
      <c r="AC52" s="14">
        <v>3</v>
      </c>
      <c r="AD52" s="14">
        <v>2</v>
      </c>
      <c r="AE52" s="14">
        <v>1</v>
      </c>
      <c r="AF52" s="14">
        <v>1</v>
      </c>
      <c r="AG52" s="14">
        <v>1</v>
      </c>
      <c r="AH52" s="14">
        <v>2</v>
      </c>
      <c r="AI52" s="14">
        <v>1</v>
      </c>
      <c r="AJ52" s="14">
        <v>0</v>
      </c>
      <c r="AK52" s="14">
        <v>2</v>
      </c>
      <c r="AL52" s="330"/>
      <c r="AM52" s="14">
        <v>1</v>
      </c>
      <c r="AN52" s="14">
        <v>0</v>
      </c>
      <c r="AO52" s="14">
        <v>1</v>
      </c>
      <c r="AP52" s="14">
        <v>2</v>
      </c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s="213" customFormat="1" x14ac:dyDescent="0.2">
      <c r="A53" s="344" t="s">
        <v>214</v>
      </c>
      <c r="B53" s="337"/>
      <c r="C53" s="14">
        <v>0</v>
      </c>
      <c r="D53" s="14">
        <v>1</v>
      </c>
      <c r="E53" s="14">
        <v>8</v>
      </c>
      <c r="F53" s="14">
        <v>1</v>
      </c>
      <c r="G53" s="14">
        <v>7</v>
      </c>
      <c r="H53" s="14">
        <v>7</v>
      </c>
      <c r="I53" s="14">
        <v>8</v>
      </c>
      <c r="J53" s="14">
        <v>6</v>
      </c>
      <c r="K53" s="14">
        <v>6</v>
      </c>
      <c r="L53" s="14">
        <v>1</v>
      </c>
      <c r="M53" s="14">
        <v>2</v>
      </c>
      <c r="N53" s="14">
        <v>9</v>
      </c>
      <c r="O53" s="14">
        <v>5</v>
      </c>
      <c r="P53" s="337"/>
      <c r="Q53" s="14">
        <v>8</v>
      </c>
      <c r="R53" s="14">
        <v>3</v>
      </c>
      <c r="S53" s="14">
        <v>1</v>
      </c>
      <c r="T53" s="14">
        <v>2</v>
      </c>
      <c r="U53" s="14">
        <v>1</v>
      </c>
      <c r="V53" s="14">
        <v>3</v>
      </c>
      <c r="W53" s="14">
        <v>6</v>
      </c>
      <c r="X53" s="14">
        <v>3</v>
      </c>
      <c r="Y53" s="14">
        <v>2</v>
      </c>
      <c r="Z53" s="14">
        <v>5</v>
      </c>
      <c r="AA53" s="14">
        <v>1</v>
      </c>
      <c r="AB53" s="14">
        <v>10</v>
      </c>
      <c r="AC53" s="14">
        <v>3</v>
      </c>
      <c r="AD53" s="14">
        <v>2</v>
      </c>
      <c r="AE53" s="14">
        <v>1</v>
      </c>
      <c r="AF53" s="14">
        <v>1</v>
      </c>
      <c r="AG53" s="14">
        <v>1</v>
      </c>
      <c r="AH53" s="14">
        <v>2</v>
      </c>
      <c r="AI53" s="14">
        <v>1</v>
      </c>
      <c r="AJ53" s="14">
        <v>0</v>
      </c>
      <c r="AK53" s="14">
        <v>2</v>
      </c>
      <c r="AL53" s="215"/>
      <c r="AM53" s="14">
        <v>1</v>
      </c>
      <c r="AN53" s="14">
        <v>0</v>
      </c>
      <c r="AO53" s="14">
        <v>1</v>
      </c>
      <c r="AP53" s="14">
        <v>2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s="214" customFormat="1" x14ac:dyDescent="0.2">
      <c r="A54" s="328" t="s">
        <v>215</v>
      </c>
      <c r="B54" s="359">
        <v>1</v>
      </c>
      <c r="C54" s="329">
        <f t="shared" ref="C54:O54" si="42">IFERROR((C55/C56),0)</f>
        <v>0</v>
      </c>
      <c r="D54" s="329">
        <f t="shared" si="42"/>
        <v>1.23</v>
      </c>
      <c r="E54" s="329">
        <f t="shared" si="42"/>
        <v>1.48</v>
      </c>
      <c r="F54" s="329">
        <f t="shared" si="42"/>
        <v>1.0974999999999999</v>
      </c>
      <c r="G54" s="329">
        <f t="shared" si="42"/>
        <v>1.1399999999999999</v>
      </c>
      <c r="H54" s="329">
        <f t="shared" si="42"/>
        <v>1.1599999999999999</v>
      </c>
      <c r="I54" s="329">
        <f t="shared" si="42"/>
        <v>1.1975</v>
      </c>
      <c r="J54" s="329">
        <f t="shared" si="42"/>
        <v>1.4159999999999999</v>
      </c>
      <c r="K54" s="329">
        <f t="shared" si="42"/>
        <v>1.3825000000000001</v>
      </c>
      <c r="L54" s="329">
        <f t="shared" si="42"/>
        <v>1.3725000000000001</v>
      </c>
      <c r="M54" s="329">
        <f t="shared" si="42"/>
        <v>1.1475</v>
      </c>
      <c r="N54" s="329">
        <f t="shared" si="42"/>
        <v>1.125</v>
      </c>
      <c r="O54" s="329">
        <f t="shared" si="42"/>
        <v>1.1245000000000001</v>
      </c>
      <c r="P54" s="359">
        <v>1</v>
      </c>
      <c r="Q54" s="329">
        <f t="shared" ref="Q54:BK54" si="43">IFERROR((Q55/Q56),0)</f>
        <v>1.1850000000000001</v>
      </c>
      <c r="R54" s="329">
        <f t="shared" si="43"/>
        <v>1.1599999999999999</v>
      </c>
      <c r="S54" s="329">
        <f t="shared" si="43"/>
        <v>1.3105</v>
      </c>
      <c r="T54" s="329">
        <f t="shared" si="43"/>
        <v>1.151</v>
      </c>
      <c r="U54" s="329">
        <f t="shared" si="43"/>
        <v>1.2290000000000001</v>
      </c>
      <c r="V54" s="329">
        <f t="shared" si="43"/>
        <v>1.2495000000000001</v>
      </c>
      <c r="W54" s="329">
        <f t="shared" si="43"/>
        <v>1.2144999999999999</v>
      </c>
      <c r="X54" s="329">
        <f t="shared" si="43"/>
        <v>0.71890726096333568</v>
      </c>
      <c r="Y54" s="329">
        <f t="shared" si="43"/>
        <v>0.83857442348008382</v>
      </c>
      <c r="Z54" s="329">
        <f t="shared" si="43"/>
        <v>1.3875</v>
      </c>
      <c r="AA54" s="329">
        <f t="shared" si="43"/>
        <v>1.3769778481012658</v>
      </c>
      <c r="AB54" s="329">
        <f t="shared" si="43"/>
        <v>1.3420000000000001</v>
      </c>
      <c r="AC54" s="329">
        <f t="shared" si="43"/>
        <v>1.4655</v>
      </c>
      <c r="AD54" s="329">
        <f t="shared" si="43"/>
        <v>1.4205000000000001</v>
      </c>
      <c r="AE54" s="329">
        <f t="shared" si="43"/>
        <v>1.2745</v>
      </c>
      <c r="AF54" s="329">
        <f t="shared" si="43"/>
        <v>1.413</v>
      </c>
      <c r="AG54" s="329">
        <f t="shared" si="43"/>
        <v>1.4165000000000001</v>
      </c>
      <c r="AH54" s="329">
        <f t="shared" si="43"/>
        <v>1.329</v>
      </c>
      <c r="AI54" s="329">
        <f t="shared" si="43"/>
        <v>1.5285</v>
      </c>
      <c r="AJ54" s="329">
        <f t="shared" si="43"/>
        <v>1.429</v>
      </c>
      <c r="AK54" s="329">
        <f t="shared" si="43"/>
        <v>1.4</v>
      </c>
      <c r="AL54" s="359">
        <v>1</v>
      </c>
      <c r="AM54" s="329">
        <f t="shared" si="43"/>
        <v>1.0778571428571428</v>
      </c>
      <c r="AN54" s="329">
        <f t="shared" si="43"/>
        <v>1.1303571428571428</v>
      </c>
      <c r="AO54" s="329">
        <f t="shared" si="43"/>
        <v>1.1964285714285714</v>
      </c>
      <c r="AP54" s="329">
        <f t="shared" si="43"/>
        <v>1.2635714285714286</v>
      </c>
      <c r="AQ54" s="329">
        <f t="shared" si="43"/>
        <v>0</v>
      </c>
      <c r="AR54" s="329">
        <f t="shared" si="43"/>
        <v>0</v>
      </c>
      <c r="AS54" s="329">
        <f t="shared" si="43"/>
        <v>0</v>
      </c>
      <c r="AT54" s="329">
        <f t="shared" si="43"/>
        <v>0</v>
      </c>
      <c r="AU54" s="329">
        <f t="shared" si="43"/>
        <v>0</v>
      </c>
      <c r="AV54" s="329">
        <f t="shared" si="43"/>
        <v>0</v>
      </c>
      <c r="AW54" s="329">
        <f t="shared" si="43"/>
        <v>0</v>
      </c>
      <c r="AX54" s="329">
        <f t="shared" si="43"/>
        <v>0</v>
      </c>
      <c r="AY54" s="329">
        <f t="shared" si="43"/>
        <v>0</v>
      </c>
      <c r="AZ54" s="329">
        <f t="shared" si="43"/>
        <v>0</v>
      </c>
      <c r="BA54" s="329">
        <f t="shared" si="43"/>
        <v>0</v>
      </c>
      <c r="BB54" s="329">
        <f t="shared" si="43"/>
        <v>0</v>
      </c>
      <c r="BC54" s="329">
        <f t="shared" si="43"/>
        <v>0</v>
      </c>
      <c r="BD54" s="329">
        <f t="shared" si="43"/>
        <v>0</v>
      </c>
      <c r="BE54" s="329">
        <f t="shared" si="43"/>
        <v>0</v>
      </c>
      <c r="BF54" s="329">
        <f t="shared" si="43"/>
        <v>0</v>
      </c>
      <c r="BG54" s="329">
        <f t="shared" si="43"/>
        <v>0</v>
      </c>
      <c r="BH54" s="329">
        <f t="shared" si="43"/>
        <v>0</v>
      </c>
      <c r="BI54" s="329">
        <f t="shared" si="43"/>
        <v>0</v>
      </c>
      <c r="BJ54" s="329">
        <f t="shared" si="43"/>
        <v>0</v>
      </c>
      <c r="BK54" s="329">
        <f t="shared" si="43"/>
        <v>0</v>
      </c>
    </row>
    <row r="55" spans="1:63" s="213" customFormat="1" x14ac:dyDescent="0.2">
      <c r="A55" s="344" t="s">
        <v>216</v>
      </c>
      <c r="B55" s="337"/>
      <c r="C55" s="14">
        <v>0</v>
      </c>
      <c r="D55" s="14">
        <v>2460</v>
      </c>
      <c r="E55" s="14">
        <v>2960</v>
      </c>
      <c r="F55" s="14">
        <v>2195</v>
      </c>
      <c r="G55" s="14">
        <v>2280</v>
      </c>
      <c r="H55" s="325">
        <v>2320</v>
      </c>
      <c r="I55" s="14">
        <v>2395</v>
      </c>
      <c r="J55" s="14">
        <v>2832</v>
      </c>
      <c r="K55" s="14">
        <v>2765</v>
      </c>
      <c r="L55" s="14">
        <v>2745</v>
      </c>
      <c r="M55" s="14">
        <v>2295</v>
      </c>
      <c r="N55" s="14">
        <v>2250</v>
      </c>
      <c r="O55" s="14">
        <v>2249</v>
      </c>
      <c r="P55" s="337"/>
      <c r="Q55" s="16">
        <v>2370</v>
      </c>
      <c r="R55" s="14">
        <v>2320</v>
      </c>
      <c r="S55" s="14">
        <v>2621</v>
      </c>
      <c r="T55" s="14">
        <v>2302</v>
      </c>
      <c r="U55" s="14">
        <v>2458</v>
      </c>
      <c r="V55" s="14">
        <v>2499</v>
      </c>
      <c r="W55" s="14">
        <v>2429</v>
      </c>
      <c r="X55" s="14">
        <v>2000</v>
      </c>
      <c r="Y55" s="14">
        <v>2000</v>
      </c>
      <c r="Z55" s="14">
        <v>2775</v>
      </c>
      <c r="AA55" s="14">
        <v>3481</v>
      </c>
      <c r="AB55" s="14">
        <v>2684</v>
      </c>
      <c r="AC55" s="14">
        <v>2931</v>
      </c>
      <c r="AD55" s="14">
        <v>2841</v>
      </c>
      <c r="AE55" s="14">
        <v>2549</v>
      </c>
      <c r="AF55" s="14">
        <v>2826</v>
      </c>
      <c r="AG55" s="16">
        <v>2833</v>
      </c>
      <c r="AH55" s="14">
        <v>2658</v>
      </c>
      <c r="AI55" s="16">
        <v>3057</v>
      </c>
      <c r="AJ55" s="14">
        <v>2858</v>
      </c>
      <c r="AK55" s="14">
        <v>2800</v>
      </c>
      <c r="AL55" s="330"/>
      <c r="AM55" s="14">
        <v>3018</v>
      </c>
      <c r="AN55" s="14">
        <v>3165</v>
      </c>
      <c r="AO55" s="14">
        <v>3350</v>
      </c>
      <c r="AP55" s="19">
        <v>3538</v>
      </c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s="213" customFormat="1" x14ac:dyDescent="0.2">
      <c r="A56" s="344" t="s">
        <v>217</v>
      </c>
      <c r="B56" s="337"/>
      <c r="C56" s="14">
        <v>2000</v>
      </c>
      <c r="D56" s="14">
        <v>2000</v>
      </c>
      <c r="E56" s="14">
        <v>2000</v>
      </c>
      <c r="F56" s="14">
        <v>2000</v>
      </c>
      <c r="G56" s="14">
        <v>2000</v>
      </c>
      <c r="H56" s="325">
        <v>2000</v>
      </c>
      <c r="I56" s="14">
        <v>2000</v>
      </c>
      <c r="J56" s="14">
        <v>2000</v>
      </c>
      <c r="K56" s="14">
        <v>2000</v>
      </c>
      <c r="L56" s="14">
        <v>2000</v>
      </c>
      <c r="M56" s="14">
        <v>2000</v>
      </c>
      <c r="N56" s="14">
        <v>2000</v>
      </c>
      <c r="O56" s="14">
        <v>2000</v>
      </c>
      <c r="P56" s="337"/>
      <c r="Q56" s="22">
        <v>2000</v>
      </c>
      <c r="R56" s="14">
        <v>2000</v>
      </c>
      <c r="S56" s="14">
        <v>2000</v>
      </c>
      <c r="T56" s="14">
        <v>2000</v>
      </c>
      <c r="U56" s="14">
        <v>2000</v>
      </c>
      <c r="V56" s="14">
        <v>2000</v>
      </c>
      <c r="W56" s="14">
        <v>2000</v>
      </c>
      <c r="X56" s="14">
        <v>2782</v>
      </c>
      <c r="Y56" s="14">
        <v>2385</v>
      </c>
      <c r="Z56" s="14">
        <v>2000</v>
      </c>
      <c r="AA56" s="14">
        <v>2528</v>
      </c>
      <c r="AB56" s="14">
        <v>2000</v>
      </c>
      <c r="AC56" s="14">
        <v>2000</v>
      </c>
      <c r="AD56" s="14">
        <v>2000</v>
      </c>
      <c r="AE56" s="14">
        <v>2000</v>
      </c>
      <c r="AF56" s="14">
        <v>2000</v>
      </c>
      <c r="AG56" s="22">
        <v>2000</v>
      </c>
      <c r="AH56" s="14">
        <v>2000</v>
      </c>
      <c r="AI56" s="22">
        <v>2000</v>
      </c>
      <c r="AJ56" s="14">
        <v>2000</v>
      </c>
      <c r="AK56" s="14">
        <v>2000</v>
      </c>
      <c r="AL56" s="215"/>
      <c r="AM56" s="14">
        <v>2800</v>
      </c>
      <c r="AN56" s="14">
        <v>2800</v>
      </c>
      <c r="AO56" s="14">
        <v>2800</v>
      </c>
      <c r="AP56" s="25">
        <v>2800</v>
      </c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s="217" customFormat="1" ht="25.5" x14ac:dyDescent="0.2">
      <c r="A57" s="321" t="s">
        <v>218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22" t="s">
        <v>219</v>
      </c>
      <c r="AM57" s="322">
        <f>IF(AM59=0,0,(IFERROR((AM58/AM59),0)))</f>
        <v>1</v>
      </c>
      <c r="AN57" s="322">
        <f>IF(AN59=0,0,(IFERROR((AN58/AN59),0)))</f>
        <v>1</v>
      </c>
      <c r="AO57" s="322">
        <f>IF(AO59=0,0,(IFERROR((AO58/AO59),0)))</f>
        <v>1</v>
      </c>
      <c r="AP57" s="322">
        <f>IF(AP59=0,0,(IFERROR((AP58/AP59),0)))</f>
        <v>1</v>
      </c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</row>
    <row r="58" spans="1:63" s="213" customFormat="1" x14ac:dyDescent="0.2">
      <c r="A58" s="344" t="s">
        <v>220</v>
      </c>
      <c r="B58" s="36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60"/>
      <c r="Q58" s="224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330"/>
      <c r="AM58" s="14">
        <v>8790</v>
      </c>
      <c r="AN58" s="14">
        <v>6993</v>
      </c>
      <c r="AO58" s="14">
        <v>7052</v>
      </c>
      <c r="AP58" s="19">
        <v>7333</v>
      </c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s="213" customFormat="1" x14ac:dyDescent="0.2">
      <c r="A59" s="344" t="s">
        <v>221</v>
      </c>
      <c r="B59" s="36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60"/>
      <c r="Q59" s="31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15"/>
      <c r="AM59" s="14">
        <v>8790</v>
      </c>
      <c r="AN59" s="14">
        <v>6993</v>
      </c>
      <c r="AO59" s="14">
        <v>7052</v>
      </c>
      <c r="AP59" s="25">
        <v>7333</v>
      </c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s="217" customFormat="1" x14ac:dyDescent="0.2">
      <c r="A60" s="321" t="s">
        <v>222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22" t="s">
        <v>212</v>
      </c>
      <c r="AM60" s="322">
        <f>IF(AM62=0,0,(IFERROR((AM61/AM62),0)))</f>
        <v>0.97759224923083188</v>
      </c>
      <c r="AN60" s="322">
        <f>IF(AN62=0,0,(IFERROR((AN61/AN62),0)))</f>
        <v>0.97759224923083188</v>
      </c>
      <c r="AO60" s="322">
        <f>IF(AO62=0,0,(IFERROR((AO61/AO62),0)))</f>
        <v>0.99894951567786772</v>
      </c>
      <c r="AP60" s="322">
        <f>IF(AP62=0,0,(IFERROR((AP61/AP62),0)))</f>
        <v>0.99894951567786772</v>
      </c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</row>
    <row r="61" spans="1:63" s="213" customFormat="1" x14ac:dyDescent="0.2">
      <c r="A61" s="344" t="s">
        <v>223</v>
      </c>
      <c r="B61" s="36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60"/>
      <c r="Q61" s="224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30"/>
      <c r="AM61" s="19">
        <v>191917</v>
      </c>
      <c r="AN61" s="14">
        <v>191917</v>
      </c>
      <c r="AO61" s="14">
        <v>245343</v>
      </c>
      <c r="AP61" s="19">
        <v>245343</v>
      </c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s="213" customFormat="1" x14ac:dyDescent="0.2">
      <c r="A62" s="344" t="s">
        <v>224</v>
      </c>
      <c r="B62" s="36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60"/>
      <c r="Q62" s="31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15"/>
      <c r="AM62" s="25">
        <v>196316</v>
      </c>
      <c r="AN62" s="14">
        <v>196316</v>
      </c>
      <c r="AO62" s="14">
        <v>245601</v>
      </c>
      <c r="AP62" s="25">
        <v>245601</v>
      </c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s="217" customFormat="1" x14ac:dyDescent="0.2">
      <c r="A63" s="321" t="s">
        <v>225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22" t="s">
        <v>226</v>
      </c>
      <c r="AM63" s="322">
        <f>IF(AM65=0,0,(IFERROR((AM64/AM65),0)))</f>
        <v>3.2218447820330804E-3</v>
      </c>
      <c r="AN63" s="322">
        <f>IF(AN65=0,0,(IFERROR((AN64/AN65),0)))</f>
        <v>1.1861003956191824E-3</v>
      </c>
      <c r="AO63" s="322">
        <f>IF(AO65=0,0,(IFERROR((AO64/AO65),0)))</f>
        <v>8.0633404814184275E-4</v>
      </c>
      <c r="AP63" s="322">
        <f>IF(AP65=0,0,(IFERROR((AP64/AP65),0)))</f>
        <v>7.7012628236101238E-4</v>
      </c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</row>
    <row r="64" spans="1:63" s="227" customFormat="1" ht="15" x14ac:dyDescent="0.25">
      <c r="A64" s="361" t="s">
        <v>227</v>
      </c>
      <c r="B64" s="362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2"/>
      <c r="Q64" s="225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4"/>
      <c r="AM64" s="226">
        <v>1681.6</v>
      </c>
      <c r="AN64" s="365">
        <v>2948.21</v>
      </c>
      <c r="AO64" s="366">
        <v>646.15</v>
      </c>
      <c r="AP64" s="365">
        <v>410.47</v>
      </c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</row>
    <row r="65" spans="1:63" s="227" customFormat="1" ht="15" x14ac:dyDescent="0.25">
      <c r="A65" s="361" t="s">
        <v>228</v>
      </c>
      <c r="B65" s="362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2"/>
      <c r="Q65" s="367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228"/>
      <c r="AM65" s="229">
        <v>521937</v>
      </c>
      <c r="AN65" s="365">
        <v>2485632.7599999998</v>
      </c>
      <c r="AO65" s="368">
        <v>801342.82</v>
      </c>
      <c r="AP65" s="365">
        <v>532990.51</v>
      </c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</row>
    <row r="66" spans="1:63" s="217" customFormat="1" x14ac:dyDescent="0.2">
      <c r="A66" s="321" t="s">
        <v>229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22" t="s">
        <v>230</v>
      </c>
      <c r="AM66" s="322">
        <f>IF(AM68=0,0,(IFERROR((AM67/AM68),0)))</f>
        <v>1</v>
      </c>
      <c r="AN66" s="322">
        <f>IF(AN68=0,0,(IFERROR((AN67/AN68),0)))</f>
        <v>1</v>
      </c>
      <c r="AO66" s="322">
        <f>IF(AO68=0,0,(IFERROR((AO67/AO68),0)))</f>
        <v>1</v>
      </c>
      <c r="AP66" s="322">
        <f>IF(AP68=0,0,(IFERROR((AP67/AP68),0)))</f>
        <v>1</v>
      </c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</row>
    <row r="67" spans="1:63" s="213" customFormat="1" x14ac:dyDescent="0.2">
      <c r="A67" s="344" t="s">
        <v>231</v>
      </c>
      <c r="B67" s="360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360"/>
      <c r="Q67" s="224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330"/>
      <c r="AM67" s="14">
        <v>19</v>
      </c>
      <c r="AN67" s="14">
        <v>20</v>
      </c>
      <c r="AO67" s="14">
        <v>21</v>
      </c>
      <c r="AP67" s="21">
        <v>29</v>
      </c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s="213" customFormat="1" x14ac:dyDescent="0.2">
      <c r="A68" s="344" t="s">
        <v>232</v>
      </c>
      <c r="B68" s="360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360"/>
      <c r="Q68" s="31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15"/>
      <c r="AM68" s="14">
        <v>19</v>
      </c>
      <c r="AN68" s="14">
        <v>20</v>
      </c>
      <c r="AO68" s="14">
        <v>21</v>
      </c>
      <c r="AP68" s="27">
        <v>29</v>
      </c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s="221" customFormat="1" ht="25.5" hidden="1" customHeight="1" x14ac:dyDescent="0.2">
      <c r="A69" s="352" t="s">
        <v>233</v>
      </c>
      <c r="B69" s="354" t="s">
        <v>219</v>
      </c>
      <c r="C69" s="354">
        <f>IF((C71=0),1,IF((ISBLANK(C71)),0,IF((C71=0),1,((IFERROR((C70/C71),0))))))</f>
        <v>1</v>
      </c>
      <c r="D69" s="354">
        <f t="shared" ref="D69:O69" si="44">IF((D71=0),1,IF((ISBLANK(D71)),0,IF((D71=0),1,((IFERROR((D70/D71),0))))))</f>
        <v>1</v>
      </c>
      <c r="E69" s="354">
        <f t="shared" si="44"/>
        <v>1</v>
      </c>
      <c r="F69" s="354">
        <f t="shared" si="44"/>
        <v>1</v>
      </c>
      <c r="G69" s="354">
        <f t="shared" si="44"/>
        <v>1</v>
      </c>
      <c r="H69" s="354">
        <f t="shared" si="44"/>
        <v>1</v>
      </c>
      <c r="I69" s="354">
        <f t="shared" si="44"/>
        <v>1</v>
      </c>
      <c r="J69" s="354">
        <f t="shared" si="44"/>
        <v>1</v>
      </c>
      <c r="K69" s="354">
        <f t="shared" si="44"/>
        <v>1</v>
      </c>
      <c r="L69" s="354">
        <f t="shared" si="44"/>
        <v>1</v>
      </c>
      <c r="M69" s="354">
        <f t="shared" si="44"/>
        <v>1</v>
      </c>
      <c r="N69" s="354">
        <f t="shared" si="44"/>
        <v>1</v>
      </c>
      <c r="O69" s="354">
        <f t="shared" si="44"/>
        <v>1</v>
      </c>
      <c r="P69" s="354" t="s">
        <v>219</v>
      </c>
      <c r="Q69" s="354">
        <f t="shared" ref="Q69:BK69" si="45">IF((Q71=0),1,IF((ISBLANK(Q71)),0,IF((Q71=0),1,((IFERROR((Q70/Q71),0))))))</f>
        <v>1</v>
      </c>
      <c r="R69" s="354">
        <f t="shared" si="45"/>
        <v>1</v>
      </c>
      <c r="S69" s="354">
        <f t="shared" si="45"/>
        <v>1</v>
      </c>
      <c r="T69" s="354">
        <f t="shared" si="45"/>
        <v>1</v>
      </c>
      <c r="U69" s="354">
        <f t="shared" si="45"/>
        <v>1</v>
      </c>
      <c r="V69" s="354">
        <f t="shared" si="45"/>
        <v>1</v>
      </c>
      <c r="W69" s="354">
        <f t="shared" si="45"/>
        <v>1</v>
      </c>
      <c r="X69" s="354">
        <f t="shared" si="45"/>
        <v>1</v>
      </c>
      <c r="Y69" s="354">
        <f t="shared" si="45"/>
        <v>1</v>
      </c>
      <c r="Z69" s="354">
        <f t="shared" si="45"/>
        <v>1</v>
      </c>
      <c r="AA69" s="354">
        <f t="shared" si="45"/>
        <v>1</v>
      </c>
      <c r="AB69" s="354">
        <f t="shared" si="45"/>
        <v>1</v>
      </c>
      <c r="AC69" s="354">
        <f t="shared" si="45"/>
        <v>1</v>
      </c>
      <c r="AD69" s="354">
        <f t="shared" si="45"/>
        <v>1</v>
      </c>
      <c r="AE69" s="354">
        <f t="shared" si="45"/>
        <v>1</v>
      </c>
      <c r="AF69" s="354">
        <f t="shared" si="45"/>
        <v>1</v>
      </c>
      <c r="AG69" s="354">
        <f t="shared" si="45"/>
        <v>1</v>
      </c>
      <c r="AH69" s="354">
        <f t="shared" si="45"/>
        <v>1</v>
      </c>
      <c r="AI69" s="354">
        <f t="shared" si="45"/>
        <v>1</v>
      </c>
      <c r="AJ69" s="354">
        <f t="shared" si="45"/>
        <v>1</v>
      </c>
      <c r="AK69" s="354">
        <f t="shared" si="45"/>
        <v>1</v>
      </c>
      <c r="AL69" s="354"/>
      <c r="AM69" s="354">
        <f t="shared" si="45"/>
        <v>1</v>
      </c>
      <c r="AN69" s="354">
        <f t="shared" si="45"/>
        <v>1</v>
      </c>
      <c r="AO69" s="354">
        <f t="shared" si="45"/>
        <v>1</v>
      </c>
      <c r="AP69" s="354">
        <f t="shared" si="45"/>
        <v>1</v>
      </c>
      <c r="AQ69" s="354">
        <f t="shared" si="45"/>
        <v>1</v>
      </c>
      <c r="AR69" s="354">
        <f t="shared" si="45"/>
        <v>1</v>
      </c>
      <c r="AS69" s="354">
        <f t="shared" si="45"/>
        <v>1</v>
      </c>
      <c r="AT69" s="354">
        <f t="shared" si="45"/>
        <v>1</v>
      </c>
      <c r="AU69" s="354">
        <f t="shared" si="45"/>
        <v>1</v>
      </c>
      <c r="AV69" s="354">
        <f t="shared" si="45"/>
        <v>1</v>
      </c>
      <c r="AW69" s="354">
        <f t="shared" si="45"/>
        <v>1</v>
      </c>
      <c r="AX69" s="354">
        <f t="shared" si="45"/>
        <v>1</v>
      </c>
      <c r="AY69" s="354">
        <f t="shared" si="45"/>
        <v>1</v>
      </c>
      <c r="AZ69" s="354">
        <f t="shared" si="45"/>
        <v>1</v>
      </c>
      <c r="BA69" s="354">
        <f t="shared" si="45"/>
        <v>1</v>
      </c>
      <c r="BB69" s="354">
        <f t="shared" si="45"/>
        <v>1</v>
      </c>
      <c r="BC69" s="354">
        <f t="shared" si="45"/>
        <v>1</v>
      </c>
      <c r="BD69" s="354">
        <f t="shared" si="45"/>
        <v>1</v>
      </c>
      <c r="BE69" s="354">
        <f t="shared" si="45"/>
        <v>1</v>
      </c>
      <c r="BF69" s="354">
        <f t="shared" si="45"/>
        <v>1</v>
      </c>
      <c r="BG69" s="354">
        <f t="shared" si="45"/>
        <v>1</v>
      </c>
      <c r="BH69" s="354">
        <f t="shared" si="45"/>
        <v>1</v>
      </c>
      <c r="BI69" s="354">
        <f t="shared" si="45"/>
        <v>1</v>
      </c>
      <c r="BJ69" s="354">
        <f t="shared" si="45"/>
        <v>1</v>
      </c>
      <c r="BK69" s="354">
        <f t="shared" si="45"/>
        <v>1</v>
      </c>
    </row>
    <row r="70" spans="1:63" s="213" customFormat="1" ht="12.75" hidden="1" customHeight="1" x14ac:dyDescent="0.2">
      <c r="A70" s="344" t="s">
        <v>234</v>
      </c>
      <c r="B70" s="369"/>
      <c r="C70" s="358">
        <v>1388</v>
      </c>
      <c r="D70" s="358">
        <v>2027</v>
      </c>
      <c r="E70" s="358">
        <v>2822</v>
      </c>
      <c r="F70" s="358">
        <v>4008</v>
      </c>
      <c r="G70" s="358">
        <v>3414</v>
      </c>
      <c r="H70" s="358">
        <v>4438</v>
      </c>
      <c r="I70" s="358">
        <v>4774</v>
      </c>
      <c r="J70" s="358">
        <v>5003</v>
      </c>
      <c r="K70" s="370">
        <v>5450</v>
      </c>
      <c r="L70" s="358">
        <v>5122</v>
      </c>
      <c r="M70" s="358">
        <v>5711</v>
      </c>
      <c r="N70" s="358">
        <v>5476</v>
      </c>
      <c r="O70" s="358">
        <v>6439</v>
      </c>
      <c r="P70" s="369"/>
      <c r="Q70" s="230">
        <v>6512</v>
      </c>
      <c r="R70" s="358">
        <v>6623</v>
      </c>
      <c r="S70" s="358">
        <v>7769</v>
      </c>
      <c r="T70" s="358">
        <v>7589</v>
      </c>
      <c r="U70" s="358">
        <v>8733</v>
      </c>
      <c r="V70" s="358">
        <v>8639</v>
      </c>
      <c r="W70" s="358">
        <v>8923</v>
      </c>
      <c r="X70" s="358">
        <v>8830</v>
      </c>
      <c r="Y70" s="358">
        <v>8908</v>
      </c>
      <c r="Z70" s="358">
        <v>8987</v>
      </c>
      <c r="AA70" s="358">
        <v>8223</v>
      </c>
      <c r="AB70" s="358">
        <v>8494</v>
      </c>
      <c r="AC70" s="371">
        <v>8300</v>
      </c>
      <c r="AD70" s="358">
        <v>8106</v>
      </c>
      <c r="AE70" s="358">
        <v>8421</v>
      </c>
      <c r="AF70" s="358">
        <v>8935</v>
      </c>
      <c r="AG70" s="358">
        <v>9214</v>
      </c>
      <c r="AH70" s="358">
        <v>8424</v>
      </c>
      <c r="AI70" s="358">
        <v>8661</v>
      </c>
      <c r="AJ70" s="358">
        <v>8541</v>
      </c>
      <c r="AK70" s="358">
        <v>8832</v>
      </c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</row>
    <row r="71" spans="1:63" s="213" customFormat="1" ht="12.75" hidden="1" customHeight="1" x14ac:dyDescent="0.2">
      <c r="A71" s="344" t="s">
        <v>235</v>
      </c>
      <c r="B71" s="369"/>
      <c r="C71" s="358">
        <v>1388</v>
      </c>
      <c r="D71" s="358">
        <v>2027</v>
      </c>
      <c r="E71" s="358">
        <v>2822</v>
      </c>
      <c r="F71" s="358">
        <v>4008</v>
      </c>
      <c r="G71" s="358">
        <v>3414</v>
      </c>
      <c r="H71" s="358">
        <v>4438</v>
      </c>
      <c r="I71" s="358">
        <v>4774</v>
      </c>
      <c r="J71" s="358">
        <v>5003</v>
      </c>
      <c r="K71" s="370">
        <v>5450</v>
      </c>
      <c r="L71" s="358">
        <v>5122</v>
      </c>
      <c r="M71" s="358">
        <v>5711</v>
      </c>
      <c r="N71" s="358">
        <v>5476</v>
      </c>
      <c r="O71" s="358">
        <v>6439</v>
      </c>
      <c r="P71" s="369"/>
      <c r="Q71" s="372">
        <v>6512</v>
      </c>
      <c r="R71" s="358">
        <v>6623</v>
      </c>
      <c r="S71" s="358">
        <v>7769</v>
      </c>
      <c r="T71" s="358">
        <v>7589</v>
      </c>
      <c r="U71" s="358">
        <v>8733</v>
      </c>
      <c r="V71" s="358">
        <v>8639</v>
      </c>
      <c r="W71" s="358">
        <v>8923</v>
      </c>
      <c r="X71" s="358">
        <v>8830</v>
      </c>
      <c r="Y71" s="358">
        <v>8908</v>
      </c>
      <c r="Z71" s="358">
        <v>8987</v>
      </c>
      <c r="AA71" s="358">
        <v>8223</v>
      </c>
      <c r="AB71" s="358">
        <v>8494</v>
      </c>
      <c r="AC71" s="371">
        <v>8300</v>
      </c>
      <c r="AD71" s="358">
        <v>8106</v>
      </c>
      <c r="AE71" s="358">
        <v>8421</v>
      </c>
      <c r="AF71" s="358">
        <v>8935</v>
      </c>
      <c r="AG71" s="358">
        <v>9214</v>
      </c>
      <c r="AH71" s="358">
        <v>8424</v>
      </c>
      <c r="AI71" s="358">
        <v>8661</v>
      </c>
      <c r="AJ71" s="358">
        <v>8541</v>
      </c>
      <c r="AK71" s="358">
        <v>8832</v>
      </c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</row>
    <row r="72" spans="1:63" s="221" customFormat="1" ht="25.5" hidden="1" customHeight="1" x14ac:dyDescent="0.2">
      <c r="A72" s="352" t="s">
        <v>236</v>
      </c>
      <c r="B72" s="354" t="s">
        <v>181</v>
      </c>
      <c r="C72" s="354">
        <f t="shared" ref="C72:O72" si="46">IFERROR((C73/C74),0)</f>
        <v>7.619047619047619E-3</v>
      </c>
      <c r="D72" s="354">
        <f t="shared" si="46"/>
        <v>5.3285968028419185E-3</v>
      </c>
      <c r="E72" s="354">
        <f t="shared" si="46"/>
        <v>1.7838939857288481E-3</v>
      </c>
      <c r="F72" s="354">
        <f t="shared" si="46"/>
        <v>1.2681159420289854E-3</v>
      </c>
      <c r="G72" s="354">
        <f t="shared" si="46"/>
        <v>7.1098471382865266E-4</v>
      </c>
      <c r="H72" s="354">
        <f t="shared" si="46"/>
        <v>2.614720878546215E-3</v>
      </c>
      <c r="I72" s="354">
        <f t="shared" si="46"/>
        <v>4.0860800871697087E-3</v>
      </c>
      <c r="J72" s="354">
        <f t="shared" si="46"/>
        <v>1.4684287812041115E-3</v>
      </c>
      <c r="K72" s="354">
        <f t="shared" si="46"/>
        <v>1.3922728854855553E-3</v>
      </c>
      <c r="L72" s="354">
        <f t="shared" si="46"/>
        <v>2.8279847534735032E-3</v>
      </c>
      <c r="M72" s="354">
        <f t="shared" si="46"/>
        <v>2.5877238381119966E-3</v>
      </c>
      <c r="N72" s="354">
        <f t="shared" si="46"/>
        <v>2.1946669592889279E-3</v>
      </c>
      <c r="O72" s="354">
        <f t="shared" si="46"/>
        <v>4.6836073741903335E-3</v>
      </c>
      <c r="P72" s="354" t="s">
        <v>181</v>
      </c>
      <c r="Q72" s="354">
        <f t="shared" ref="Q72:AK72" si="47">IFERROR((Q73/Q74),0)</f>
        <v>2.2215782864870087E-3</v>
      </c>
      <c r="R72" s="354">
        <f t="shared" si="47"/>
        <v>1.713882447827402E-3</v>
      </c>
      <c r="S72" s="354">
        <f t="shared" si="47"/>
        <v>1.1631771352608839E-3</v>
      </c>
      <c r="T72" s="354">
        <f t="shared" si="47"/>
        <v>1.869508319312021E-3</v>
      </c>
      <c r="U72" s="354">
        <f t="shared" si="47"/>
        <v>1.6876958932733263E-3</v>
      </c>
      <c r="V72" s="354">
        <f t="shared" si="47"/>
        <v>2.1304490331039002E-3</v>
      </c>
      <c r="W72" s="354">
        <f t="shared" si="47"/>
        <v>9.8732927431298347E-4</v>
      </c>
      <c r="X72" s="354">
        <f t="shared" si="47"/>
        <v>2.9852974102544966E-3</v>
      </c>
      <c r="Y72" s="354">
        <f t="shared" si="47"/>
        <v>2.0529016975917884E-3</v>
      </c>
      <c r="Z72" s="354">
        <f t="shared" si="47"/>
        <v>2.0679074111133347E-3</v>
      </c>
      <c r="AA72" s="354">
        <f t="shared" si="47"/>
        <v>2.6111665770678135E-3</v>
      </c>
      <c r="AB72" s="354">
        <f t="shared" si="47"/>
        <v>3.7284449277613795E-3</v>
      </c>
      <c r="AC72" s="354">
        <f t="shared" si="47"/>
        <v>2.9653592128319182E-3</v>
      </c>
      <c r="AD72" s="354">
        <f t="shared" si="47"/>
        <v>2.5197732204101631E-3</v>
      </c>
      <c r="AE72" s="354">
        <f t="shared" si="47"/>
        <v>1.581709684377022E-3</v>
      </c>
      <c r="AF72" s="354">
        <f t="shared" si="47"/>
        <v>2.0214271275520519E-3</v>
      </c>
      <c r="AG72" s="354">
        <f t="shared" si="47"/>
        <v>5.2495275425211733E-3</v>
      </c>
      <c r="AH72" s="354">
        <f t="shared" si="47"/>
        <v>2.4448066380204476E-3</v>
      </c>
      <c r="AI72" s="354">
        <f t="shared" si="47"/>
        <v>2.4214799515704009E-3</v>
      </c>
      <c r="AJ72" s="354">
        <f t="shared" si="47"/>
        <v>2.9929700006960393E-3</v>
      </c>
      <c r="AK72" s="354">
        <f t="shared" si="47"/>
        <v>2.7063599458728013E-3</v>
      </c>
      <c r="AL72" s="354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</row>
    <row r="73" spans="1:63" s="213" customFormat="1" ht="12.75" hidden="1" customHeight="1" x14ac:dyDescent="0.2">
      <c r="A73" s="344" t="s">
        <v>237</v>
      </c>
      <c r="B73" s="369"/>
      <c r="C73" s="358">
        <v>4</v>
      </c>
      <c r="D73" s="358">
        <v>9</v>
      </c>
      <c r="E73" s="358">
        <v>7</v>
      </c>
      <c r="F73" s="358">
        <v>7</v>
      </c>
      <c r="G73" s="358">
        <v>4</v>
      </c>
      <c r="H73" s="357">
        <v>20</v>
      </c>
      <c r="I73" s="358">
        <v>30</v>
      </c>
      <c r="J73" s="358">
        <v>11</v>
      </c>
      <c r="K73" s="358">
        <v>12</v>
      </c>
      <c r="L73" s="358">
        <v>23</v>
      </c>
      <c r="M73" s="358">
        <v>25</v>
      </c>
      <c r="N73" s="358">
        <v>20</v>
      </c>
      <c r="O73" s="358">
        <v>47</v>
      </c>
      <c r="P73" s="369"/>
      <c r="Q73" s="358">
        <v>23</v>
      </c>
      <c r="R73" s="358">
        <v>17</v>
      </c>
      <c r="S73" s="358">
        <v>14</v>
      </c>
      <c r="T73" s="358">
        <v>20</v>
      </c>
      <c r="U73" s="358">
        <v>21</v>
      </c>
      <c r="V73" s="358">
        <v>26</v>
      </c>
      <c r="W73" s="358">
        <v>12</v>
      </c>
      <c r="X73" s="358">
        <v>40</v>
      </c>
      <c r="Y73" s="358">
        <v>26</v>
      </c>
      <c r="Z73" s="358">
        <v>31</v>
      </c>
      <c r="AA73" s="358">
        <v>34</v>
      </c>
      <c r="AB73" s="358">
        <v>48</v>
      </c>
      <c r="AC73" s="358">
        <v>44</v>
      </c>
      <c r="AD73" s="358">
        <v>36</v>
      </c>
      <c r="AE73" s="358">
        <v>22</v>
      </c>
      <c r="AF73" s="358">
        <v>30</v>
      </c>
      <c r="AG73" s="358">
        <v>75</v>
      </c>
      <c r="AH73" s="358">
        <v>33</v>
      </c>
      <c r="AI73" s="358">
        <v>34</v>
      </c>
      <c r="AJ73" s="358">
        <v>43</v>
      </c>
      <c r="AK73" s="358">
        <v>38</v>
      </c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</row>
    <row r="74" spans="1:63" s="213" customFormat="1" ht="12.75" hidden="1" customHeight="1" x14ac:dyDescent="0.2">
      <c r="A74" s="344" t="s">
        <v>238</v>
      </c>
      <c r="B74" s="369"/>
      <c r="C74" s="358">
        <v>525</v>
      </c>
      <c r="D74" s="358">
        <v>1689</v>
      </c>
      <c r="E74" s="358">
        <v>3924</v>
      </c>
      <c r="F74" s="370">
        <v>5520</v>
      </c>
      <c r="G74" s="358">
        <v>5626</v>
      </c>
      <c r="H74" s="357">
        <v>7649</v>
      </c>
      <c r="I74" s="358">
        <v>7342</v>
      </c>
      <c r="J74" s="358">
        <v>7491</v>
      </c>
      <c r="K74" s="358">
        <v>8619</v>
      </c>
      <c r="L74" s="358">
        <v>8133</v>
      </c>
      <c r="M74" s="358">
        <v>9661</v>
      </c>
      <c r="N74" s="358">
        <v>9113</v>
      </c>
      <c r="O74" s="358">
        <v>10035</v>
      </c>
      <c r="P74" s="369"/>
      <c r="Q74" s="358">
        <v>10353</v>
      </c>
      <c r="R74" s="358">
        <v>9919</v>
      </c>
      <c r="S74" s="358">
        <v>12036</v>
      </c>
      <c r="T74" s="358">
        <v>10698</v>
      </c>
      <c r="U74" s="358">
        <v>12443</v>
      </c>
      <c r="V74" s="358">
        <v>12204</v>
      </c>
      <c r="W74" s="358">
        <v>12154</v>
      </c>
      <c r="X74" s="358">
        <v>13399</v>
      </c>
      <c r="Y74" s="358">
        <v>12665</v>
      </c>
      <c r="Z74" s="358">
        <v>14991</v>
      </c>
      <c r="AA74" s="358">
        <v>13021</v>
      </c>
      <c r="AB74" s="358">
        <v>12874</v>
      </c>
      <c r="AC74" s="358">
        <v>14838</v>
      </c>
      <c r="AD74" s="358">
        <v>14287</v>
      </c>
      <c r="AE74" s="358">
        <v>13909</v>
      </c>
      <c r="AF74" s="358">
        <v>14841</v>
      </c>
      <c r="AG74" s="358">
        <v>14287</v>
      </c>
      <c r="AH74" s="358">
        <v>13498</v>
      </c>
      <c r="AI74" s="358">
        <v>14041</v>
      </c>
      <c r="AJ74" s="358">
        <v>14367</v>
      </c>
      <c r="AK74" s="358">
        <v>14041</v>
      </c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</row>
    <row r="75" spans="1:63" ht="15" x14ac:dyDescent="0.2">
      <c r="A75" s="204"/>
      <c r="B75" s="206"/>
      <c r="C75" s="206"/>
      <c r="D75" s="206"/>
      <c r="E75" s="206"/>
      <c r="F75" s="206"/>
      <c r="G75" s="231"/>
      <c r="H75" s="231"/>
      <c r="I75" s="231"/>
      <c r="J75" s="206"/>
      <c r="K75" s="206"/>
      <c r="L75" s="206"/>
      <c r="M75" s="206"/>
      <c r="N75" s="206"/>
      <c r="O75" s="206"/>
      <c r="P75" s="206"/>
      <c r="Q75" s="206"/>
      <c r="R75" s="205"/>
      <c r="S75" s="206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6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</row>
    <row r="76" spans="1:63" x14ac:dyDescent="0.2">
      <c r="A76" s="204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5"/>
      <c r="S76" s="206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6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</row>
    <row r="77" spans="1:63" x14ac:dyDescent="0.2">
      <c r="A77" s="388" t="s">
        <v>159</v>
      </c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</row>
    <row r="78" spans="1:63" x14ac:dyDescent="0.2">
      <c r="A78" s="373"/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</row>
    <row r="79" spans="1:63" x14ac:dyDescent="0.2">
      <c r="A79" s="373"/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</row>
    <row r="80" spans="1:63" x14ac:dyDescent="0.2">
      <c r="A80" s="373"/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</row>
    <row r="81" spans="1:63" x14ac:dyDescent="0.2">
      <c r="A81" s="373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</row>
    <row r="82" spans="1:63" x14ac:dyDescent="0.2">
      <c r="A82" s="373"/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</row>
    <row r="83" spans="1:63" x14ac:dyDescent="0.2">
      <c r="A83" s="373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  <c r="AQ83" s="389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</row>
    <row r="84" spans="1:63" x14ac:dyDescent="0.2">
      <c r="A84" s="373"/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</row>
    <row r="85" spans="1:63" x14ac:dyDescent="0.2">
      <c r="A85" s="373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</row>
  </sheetData>
  <mergeCells count="5">
    <mergeCell ref="A1:AB6"/>
    <mergeCell ref="A7:BK7"/>
    <mergeCell ref="B8:AK8"/>
    <mergeCell ref="AL8:BK8"/>
    <mergeCell ref="A77:BK85"/>
  </mergeCells>
  <conditionalFormatting sqref="A77:A82 BL77:IV85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94" fitToHeight="2" orientation="portrait" useFirstPageNumber="1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56" max="6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4745-9B71-4E4A-ABB3-B912D28250A0}">
  <sheetPr>
    <tabColor theme="5" tint="0.39997558519241921"/>
  </sheetPr>
  <dimension ref="A1:DQ104"/>
  <sheetViews>
    <sheetView showGridLines="0" view="pageBreakPreview" topLeftCell="A57" zoomScaleNormal="100" zoomScaleSheetLayoutView="100" workbookViewId="0">
      <selection activeCell="A69" sqref="A69"/>
    </sheetView>
  </sheetViews>
  <sheetFormatPr defaultColWidth="8.7109375" defaultRowHeight="12.75" x14ac:dyDescent="0.2"/>
  <cols>
    <col min="1" max="1" width="64.140625" style="236" bestFit="1" customWidth="1"/>
    <col min="2" max="9" width="10.7109375" style="236" hidden="1" customWidth="1"/>
    <col min="10" max="11" width="10.7109375" style="318" hidden="1" customWidth="1"/>
    <col min="12" max="21" width="10.7109375" style="236" hidden="1" customWidth="1"/>
    <col min="22" max="23" width="10.7109375" style="318" hidden="1" customWidth="1"/>
    <col min="24" max="24" width="10.42578125" style="318" hidden="1" customWidth="1"/>
    <col min="25" max="25" width="8.85546875" style="318" hidden="1" customWidth="1"/>
    <col min="26" max="26" width="10.42578125" style="318" hidden="1" customWidth="1"/>
    <col min="27" max="27" width="8.85546875" style="318" hidden="1" customWidth="1"/>
    <col min="28" max="28" width="10.42578125" style="318" hidden="1" customWidth="1"/>
    <col min="29" max="29" width="8.85546875" style="318" hidden="1" customWidth="1"/>
    <col min="30" max="30" width="10.42578125" style="318" hidden="1" customWidth="1"/>
    <col min="31" max="31" width="8.85546875" style="318" hidden="1" customWidth="1"/>
    <col min="32" max="32" width="10.42578125" style="318" hidden="1" customWidth="1"/>
    <col min="33" max="33" width="8.85546875" style="318" hidden="1" customWidth="1"/>
    <col min="34" max="35" width="25.7109375" style="318" hidden="1" customWidth="1"/>
    <col min="36" max="43" width="20.7109375" style="236" hidden="1" customWidth="1"/>
    <col min="44" max="45" width="20.7109375" style="318" hidden="1" customWidth="1"/>
    <col min="46" max="47" width="19.7109375" style="318" hidden="1" customWidth="1"/>
    <col min="48" max="53" width="16.7109375" style="236" hidden="1" customWidth="1"/>
    <col min="54" max="73" width="16.7109375" style="318" hidden="1" customWidth="1"/>
    <col min="74" max="75" width="16.7109375" style="318" customWidth="1"/>
    <col min="76" max="121" width="16.7109375" style="318" hidden="1" customWidth="1"/>
    <col min="122" max="16384" width="8.7109375" style="236"/>
  </cols>
  <sheetData>
    <row r="1" spans="1:121" s="207" customFormat="1" x14ac:dyDescent="0.2">
      <c r="A1" s="374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205"/>
      <c r="AY1" s="205"/>
      <c r="AZ1" s="205"/>
      <c r="BA1" s="205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</row>
    <row r="2" spans="1:121" s="207" customFormat="1" x14ac:dyDescent="0.2">
      <c r="A2" s="374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205"/>
      <c r="AY2" s="205"/>
      <c r="AZ2" s="205"/>
      <c r="BA2" s="205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</row>
    <row r="3" spans="1:121" s="207" customFormat="1" x14ac:dyDescent="0.2">
      <c r="A3" s="37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205"/>
      <c r="AY3" s="205"/>
      <c r="AZ3" s="205"/>
      <c r="BA3" s="205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</row>
    <row r="4" spans="1:121" s="207" customFormat="1" x14ac:dyDescent="0.2">
      <c r="A4" s="37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205"/>
      <c r="AY4" s="205"/>
      <c r="AZ4" s="205"/>
      <c r="BA4" s="205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</row>
    <row r="5" spans="1:121" s="207" customFormat="1" x14ac:dyDescent="0.2">
      <c r="A5" s="374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205"/>
      <c r="AY5" s="205"/>
      <c r="AZ5" s="205"/>
      <c r="BA5" s="205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</row>
    <row r="6" spans="1:121" s="207" customFormat="1" x14ac:dyDescent="0.2">
      <c r="A6" s="374"/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205"/>
      <c r="AY6" s="205"/>
      <c r="AZ6" s="205"/>
      <c r="BA6" s="205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</row>
    <row r="7" spans="1:121" s="235" customFormat="1" ht="15" x14ac:dyDescent="0.25">
      <c r="A7" s="383" t="s">
        <v>0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</row>
    <row r="8" spans="1:121" x14ac:dyDescent="0.2">
      <c r="A8" s="393" t="s">
        <v>239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5" t="s">
        <v>2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5" t="s">
        <v>3</v>
      </c>
      <c r="BQ8" s="396"/>
      <c r="BR8" s="396"/>
      <c r="BS8" s="396"/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</row>
    <row r="9" spans="1:121" x14ac:dyDescent="0.2">
      <c r="A9" s="237" t="s">
        <v>240</v>
      </c>
      <c r="B9" s="238"/>
      <c r="C9" s="238"/>
      <c r="D9" s="238"/>
      <c r="E9" s="238"/>
      <c r="F9" s="238"/>
      <c r="G9" s="238"/>
      <c r="H9" s="238"/>
      <c r="I9" s="238"/>
      <c r="J9" s="239"/>
      <c r="K9" s="239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9"/>
      <c r="W9" s="239"/>
      <c r="X9" s="238"/>
      <c r="Y9" s="238"/>
      <c r="Z9" s="239"/>
      <c r="AA9" s="239"/>
      <c r="AB9" s="239"/>
      <c r="AC9" s="239"/>
      <c r="AD9" s="239"/>
      <c r="AE9" s="239"/>
      <c r="AF9" s="238"/>
      <c r="AG9" s="238"/>
      <c r="AH9" s="239"/>
      <c r="AI9" s="239"/>
      <c r="AJ9" s="238"/>
      <c r="AK9" s="238"/>
      <c r="AL9" s="238"/>
      <c r="AM9" s="238"/>
      <c r="AN9" s="397"/>
      <c r="AO9" s="398"/>
      <c r="AP9" s="238"/>
      <c r="AQ9" s="238"/>
      <c r="AR9" s="239"/>
      <c r="AS9" s="239"/>
      <c r="AT9" s="239"/>
      <c r="AU9" s="239"/>
      <c r="AV9" s="238"/>
      <c r="AW9" s="240"/>
      <c r="AX9" s="238"/>
      <c r="AY9" s="240"/>
      <c r="AZ9" s="238"/>
      <c r="BA9" s="240"/>
      <c r="BB9" s="239"/>
      <c r="BC9" s="241"/>
      <c r="BD9" s="239"/>
      <c r="BE9" s="241"/>
      <c r="BF9" s="239"/>
      <c r="BG9" s="241"/>
      <c r="BH9" s="239"/>
      <c r="BI9" s="241"/>
      <c r="BJ9" s="239"/>
      <c r="BK9" s="241"/>
      <c r="BL9" s="239"/>
      <c r="BM9" s="241"/>
      <c r="BN9" s="239"/>
      <c r="BO9" s="241"/>
      <c r="BP9" s="239"/>
      <c r="BQ9" s="241"/>
      <c r="BR9" s="239"/>
      <c r="BS9" s="241"/>
      <c r="BT9" s="239"/>
      <c r="BU9" s="241"/>
      <c r="BV9" s="239"/>
      <c r="BW9" s="241"/>
      <c r="BX9" s="239"/>
      <c r="BY9" s="241"/>
      <c r="BZ9" s="239"/>
      <c r="CA9" s="241"/>
      <c r="CB9" s="239"/>
      <c r="CC9" s="241"/>
      <c r="CD9" s="239"/>
      <c r="CE9" s="241"/>
      <c r="CF9" s="239"/>
      <c r="CG9" s="241"/>
      <c r="CH9" s="239"/>
      <c r="CI9" s="241"/>
      <c r="CJ9" s="239"/>
      <c r="CK9" s="241"/>
      <c r="CL9" s="239"/>
      <c r="CM9" s="241"/>
      <c r="CN9" s="239"/>
      <c r="CO9" s="241"/>
      <c r="CP9" s="239"/>
      <c r="CQ9" s="241"/>
      <c r="CR9" s="239"/>
      <c r="CS9" s="241"/>
      <c r="CT9" s="239"/>
      <c r="CU9" s="241"/>
      <c r="CV9" s="239"/>
      <c r="CW9" s="241"/>
      <c r="CX9" s="239"/>
      <c r="CY9" s="241"/>
      <c r="CZ9" s="239"/>
      <c r="DA9" s="241"/>
      <c r="DB9" s="239"/>
      <c r="DC9" s="241"/>
      <c r="DD9" s="239"/>
      <c r="DE9" s="241"/>
      <c r="DF9" s="239"/>
      <c r="DG9" s="241"/>
      <c r="DH9" s="239"/>
      <c r="DI9" s="241"/>
      <c r="DJ9" s="239"/>
      <c r="DK9" s="241"/>
      <c r="DL9" s="239"/>
      <c r="DM9" s="241"/>
      <c r="DN9" s="239"/>
      <c r="DO9" s="241"/>
      <c r="DP9" s="239"/>
      <c r="DQ9" s="241"/>
    </row>
    <row r="10" spans="1:121" x14ac:dyDescent="0.2">
      <c r="A10" s="242" t="s">
        <v>241</v>
      </c>
      <c r="B10" s="390">
        <v>44562</v>
      </c>
      <c r="C10" s="391"/>
      <c r="D10" s="390" t="e">
        <f ca="1">_xll.FIMMÊS(B10,0)+1</f>
        <v>#NAME?</v>
      </c>
      <c r="E10" s="391"/>
      <c r="F10" s="390" t="e">
        <f ca="1">_xll.FIMMÊS(D10,0)+1</f>
        <v>#NAME?</v>
      </c>
      <c r="G10" s="391"/>
      <c r="H10" s="390" t="e">
        <f ca="1">_xll.FIMMÊS(F10,0)+1</f>
        <v>#NAME?</v>
      </c>
      <c r="I10" s="391"/>
      <c r="J10" s="390" t="e">
        <f ca="1">_xll.FIMMÊS(H10,0)+1</f>
        <v>#NAME?</v>
      </c>
      <c r="K10" s="391"/>
      <c r="L10" s="390" t="e">
        <f ca="1">_xll.FIMMÊS(J10,0)+1</f>
        <v>#NAME?</v>
      </c>
      <c r="M10" s="391"/>
      <c r="N10" s="390" t="e">
        <f ca="1">_xll.FIMMÊS(L10,0)+1</f>
        <v>#NAME?</v>
      </c>
      <c r="O10" s="391"/>
      <c r="P10" s="403" t="e">
        <f ca="1">_xll.FIMMÊS(N10,0)+1</f>
        <v>#NAME?</v>
      </c>
      <c r="Q10" s="404"/>
      <c r="R10" s="390" t="e">
        <f ca="1">_xll.FIMMÊS(P10,0)+1</f>
        <v>#NAME?</v>
      </c>
      <c r="S10" s="391"/>
      <c r="T10" s="390" t="e">
        <f ca="1">_xll.FIMMÊS(R10,0)+1</f>
        <v>#NAME?</v>
      </c>
      <c r="U10" s="391"/>
      <c r="V10" s="390" t="e">
        <f ca="1">_xll.FIMMÊS(T10,0)+1</f>
        <v>#NAME?</v>
      </c>
      <c r="W10" s="391"/>
      <c r="X10" s="390" t="e">
        <f ca="1">_xll.FIMMÊS(V10,0)+1</f>
        <v>#NAME?</v>
      </c>
      <c r="Y10" s="391"/>
      <c r="Z10" s="390" t="e">
        <f ca="1">_xll.FIMMÊS(X10,0)+1</f>
        <v>#NAME?</v>
      </c>
      <c r="AA10" s="391"/>
      <c r="AB10" s="390" t="e">
        <f ca="1">_xll.FIMMÊS(Z10,0)+1</f>
        <v>#NAME?</v>
      </c>
      <c r="AC10" s="391"/>
      <c r="AD10" s="390" t="e">
        <f ca="1">_xll.FIMMÊS(AB10,0)+1</f>
        <v>#NAME?</v>
      </c>
      <c r="AE10" s="391"/>
      <c r="AF10" s="390" t="e">
        <f ca="1">_xll.FIMMÊS(AD10,0)+1</f>
        <v>#NAME?</v>
      </c>
      <c r="AG10" s="391"/>
      <c r="AH10" s="390" t="e">
        <f ca="1">_xll.FIMMÊS(AF10,0)+1</f>
        <v>#NAME?</v>
      </c>
      <c r="AI10" s="391"/>
      <c r="AJ10" s="390" t="e">
        <f ca="1">_xll.FIMMÊS(AH10,0)+1</f>
        <v>#NAME?</v>
      </c>
      <c r="AK10" s="391"/>
      <c r="AL10" s="390" t="e">
        <f ca="1">_xll.FIMMÊS(AJ10,0)+1</f>
        <v>#NAME?</v>
      </c>
      <c r="AM10" s="391"/>
      <c r="AN10" s="399" t="e">
        <f ca="1">_xll.FIMMÊS(AL10,0)+1</f>
        <v>#NAME?</v>
      </c>
      <c r="AO10" s="400"/>
      <c r="AP10" s="401" t="e">
        <f ca="1">_xll.FIMMÊS(AN10,0)+1</f>
        <v>#NAME?</v>
      </c>
      <c r="AQ10" s="391"/>
      <c r="AR10" s="390" t="e">
        <f ca="1">_xll.FIMMÊS(AP10,0)+1</f>
        <v>#NAME?</v>
      </c>
      <c r="AS10" s="391"/>
      <c r="AT10" s="390" t="e">
        <f ca="1">_xll.FIMMÊS(AR10,0)+1</f>
        <v>#NAME?</v>
      </c>
      <c r="AU10" s="391"/>
      <c r="AV10" s="390" t="e">
        <f ca="1">_xll.FIMMÊS(AT10,0)+1</f>
        <v>#NAME?</v>
      </c>
      <c r="AW10" s="402"/>
      <c r="AX10" s="390" t="e">
        <f ca="1">_xll.FIMMÊS(AV10,0)+1</f>
        <v>#NAME?</v>
      </c>
      <c r="AY10" s="402"/>
      <c r="AZ10" s="390" t="e">
        <f ca="1">_xll.FIMMÊS(AX10,0)+1</f>
        <v>#NAME?</v>
      </c>
      <c r="BA10" s="402"/>
      <c r="BB10" s="390" t="e">
        <f ca="1">_xll.FIMMÊS(AZ10,0)+1</f>
        <v>#NAME?</v>
      </c>
      <c r="BC10" s="402"/>
      <c r="BD10" s="390" t="e">
        <f ca="1">_xll.FIMMÊS(BB10,0)+1</f>
        <v>#NAME?</v>
      </c>
      <c r="BE10" s="402"/>
      <c r="BF10" s="390" t="e">
        <f ca="1">_xll.FIMMÊS(BD10,0)+1</f>
        <v>#NAME?</v>
      </c>
      <c r="BG10" s="402"/>
      <c r="BH10" s="390" t="e">
        <f ca="1">_xll.FIMMÊS(BF10,0)+1</f>
        <v>#NAME?</v>
      </c>
      <c r="BI10" s="402"/>
      <c r="BJ10" s="390" t="e">
        <f ca="1">_xll.FIMMÊS(BH10,0)+1</f>
        <v>#NAME?</v>
      </c>
      <c r="BK10" s="402"/>
      <c r="BL10" s="390" t="e">
        <f ca="1">_xll.FIMMÊS(BJ10,0)+1</f>
        <v>#NAME?</v>
      </c>
      <c r="BM10" s="402"/>
      <c r="BN10" s="390" t="e">
        <f ca="1">_xll.FIMMÊS(BL10,0)+1</f>
        <v>#NAME?</v>
      </c>
      <c r="BO10" s="402"/>
      <c r="BP10" s="390" t="e">
        <f ca="1">_xll.FIMMÊS(BN10,0)+1</f>
        <v>#NAME?</v>
      </c>
      <c r="BQ10" s="402"/>
      <c r="BR10" s="390" t="e">
        <f ca="1">_xll.FIMMÊS(BP10,0)+1</f>
        <v>#NAME?</v>
      </c>
      <c r="BS10" s="402"/>
      <c r="BT10" s="390" t="e">
        <f ca="1">_xll.FIMMÊS(BR10,0)+1</f>
        <v>#NAME?</v>
      </c>
      <c r="BU10" s="402"/>
      <c r="BV10" s="390" t="e">
        <f ca="1">_xll.FIMMÊS(BT10,0)+1</f>
        <v>#NAME?</v>
      </c>
      <c r="BW10" s="402"/>
      <c r="BX10" s="390" t="e">
        <f ca="1">_xll.FIMMÊS(BV10,0)+1</f>
        <v>#NAME?</v>
      </c>
      <c r="BY10" s="402"/>
      <c r="BZ10" s="390" t="e">
        <f ca="1">_xll.FIMMÊS(BX10,0)+1</f>
        <v>#NAME?</v>
      </c>
      <c r="CA10" s="402"/>
      <c r="CB10" s="390" t="e">
        <f ca="1">_xll.FIMMÊS(BZ10,0)+1</f>
        <v>#NAME?</v>
      </c>
      <c r="CC10" s="402"/>
      <c r="CD10" s="390" t="e">
        <f ca="1">_xll.FIMMÊS(CB10,0)+1</f>
        <v>#NAME?</v>
      </c>
      <c r="CE10" s="402"/>
      <c r="CF10" s="390" t="e">
        <f ca="1">_xll.FIMMÊS(CD10,0)+1</f>
        <v>#NAME?</v>
      </c>
      <c r="CG10" s="402"/>
      <c r="CH10" s="390" t="e">
        <f ca="1">_xll.FIMMÊS(CF10,0)+1</f>
        <v>#NAME?</v>
      </c>
      <c r="CI10" s="402"/>
      <c r="CJ10" s="390" t="e">
        <f ca="1">_xll.FIMMÊS(CH10,0)+1</f>
        <v>#NAME?</v>
      </c>
      <c r="CK10" s="402"/>
      <c r="CL10" s="390" t="e">
        <f ca="1">_xll.FIMMÊS(CJ10,0)+1</f>
        <v>#NAME?</v>
      </c>
      <c r="CM10" s="402"/>
      <c r="CN10" s="390" t="e">
        <f ca="1">_xll.FIMMÊS(CL10,0)+1</f>
        <v>#NAME?</v>
      </c>
      <c r="CO10" s="402"/>
      <c r="CP10" s="390" t="e">
        <f ca="1">_xll.FIMMÊS(CN10,0)+1</f>
        <v>#NAME?</v>
      </c>
      <c r="CQ10" s="402"/>
      <c r="CR10" s="390" t="e">
        <f ca="1">_xll.FIMMÊS(CP10,0)+1</f>
        <v>#NAME?</v>
      </c>
      <c r="CS10" s="402"/>
      <c r="CT10" s="390" t="e">
        <f ca="1">_xll.FIMMÊS(CR10,0)+1</f>
        <v>#NAME?</v>
      </c>
      <c r="CU10" s="402"/>
      <c r="CV10" s="390" t="e">
        <f ca="1">_xll.FIMMÊS(CT10,0)+1</f>
        <v>#NAME?</v>
      </c>
      <c r="CW10" s="402"/>
      <c r="CX10" s="390" t="e">
        <f ca="1">_xll.FIMMÊS(CV10,0)+1</f>
        <v>#NAME?</v>
      </c>
      <c r="CY10" s="402"/>
      <c r="CZ10" s="390" t="e">
        <f ca="1">_xll.FIMMÊS(CX10,0)+1</f>
        <v>#NAME?</v>
      </c>
      <c r="DA10" s="402"/>
      <c r="DB10" s="390" t="e">
        <f ca="1">_xll.FIMMÊS(CZ10,0)+1</f>
        <v>#NAME?</v>
      </c>
      <c r="DC10" s="402"/>
      <c r="DD10" s="390" t="e">
        <f ca="1">_xll.FIMMÊS(DB10,0)+1</f>
        <v>#NAME?</v>
      </c>
      <c r="DE10" s="402"/>
      <c r="DF10" s="390" t="e">
        <f ca="1">_xll.FIMMÊS(DD10,0)+1</f>
        <v>#NAME?</v>
      </c>
      <c r="DG10" s="402"/>
      <c r="DH10" s="390" t="e">
        <f ca="1">_xll.FIMMÊS(DF10,0)+1</f>
        <v>#NAME?</v>
      </c>
      <c r="DI10" s="402"/>
      <c r="DJ10" s="390" t="e">
        <f ca="1">_xll.FIMMÊS(DH10,0)+1</f>
        <v>#NAME?</v>
      </c>
      <c r="DK10" s="402"/>
      <c r="DL10" s="390" t="e">
        <f ca="1">_xll.FIMMÊS(DJ10,0)+1</f>
        <v>#NAME?</v>
      </c>
      <c r="DM10" s="402"/>
      <c r="DN10" s="390" t="e">
        <f ca="1">_xll.FIMMÊS(DL10,0)+1</f>
        <v>#NAME?</v>
      </c>
      <c r="DO10" s="402"/>
      <c r="DP10" s="390" t="e">
        <f ca="1">_xll.FIMMÊS(DN10,0)+1</f>
        <v>#NAME?</v>
      </c>
      <c r="DQ10" s="402"/>
    </row>
    <row r="11" spans="1:121" s="244" customFormat="1" ht="14.25" customHeight="1" x14ac:dyDescent="0.2">
      <c r="A11" s="243" t="s">
        <v>93</v>
      </c>
      <c r="B11" s="410">
        <v>0.76</v>
      </c>
      <c r="C11" s="410"/>
      <c r="D11" s="410">
        <v>0.82020000000000004</v>
      </c>
      <c r="E11" s="410"/>
      <c r="F11" s="410">
        <v>0.59360000000000002</v>
      </c>
      <c r="G11" s="410"/>
      <c r="H11" s="410">
        <v>0.66220000000000001</v>
      </c>
      <c r="I11" s="410"/>
      <c r="J11" s="405">
        <v>0.69140000000000001</v>
      </c>
      <c r="K11" s="405"/>
      <c r="L11" s="405">
        <v>0.69110000000000005</v>
      </c>
      <c r="M11" s="406"/>
      <c r="N11" s="410">
        <v>0.89459999999999995</v>
      </c>
      <c r="O11" s="410"/>
      <c r="P11" s="411">
        <v>0.90429999999999999</v>
      </c>
      <c r="Q11" s="411"/>
      <c r="R11" s="412">
        <v>0.61699999999999999</v>
      </c>
      <c r="S11" s="410"/>
      <c r="T11" s="405">
        <v>0.51180000000000003</v>
      </c>
      <c r="U11" s="406"/>
      <c r="V11" s="410">
        <v>0.5272</v>
      </c>
      <c r="W11" s="410"/>
      <c r="X11" s="405">
        <v>0.77849999999999997</v>
      </c>
      <c r="Y11" s="409"/>
      <c r="Z11" s="405">
        <v>0.90600000000000003</v>
      </c>
      <c r="AA11" s="406"/>
      <c r="AB11" s="405">
        <v>0.85829999999999995</v>
      </c>
      <c r="AC11" s="406"/>
      <c r="AD11" s="405">
        <v>0.87760000000000005</v>
      </c>
      <c r="AE11" s="406"/>
      <c r="AF11" s="405">
        <v>0.88670000000000004</v>
      </c>
      <c r="AG11" s="406"/>
      <c r="AH11" s="407">
        <v>0.87429999999999997</v>
      </c>
      <c r="AI11" s="408"/>
      <c r="AJ11" s="405">
        <v>0.90329999999999999</v>
      </c>
      <c r="AK11" s="409"/>
      <c r="AL11" s="405">
        <v>0.91610000000000003</v>
      </c>
      <c r="AM11" s="406"/>
      <c r="AN11" s="416">
        <v>0.85350000000000004</v>
      </c>
      <c r="AO11" s="417"/>
      <c r="AP11" s="405">
        <v>0.88770000000000004</v>
      </c>
      <c r="AQ11" s="406"/>
      <c r="AR11" s="405">
        <v>0.89190000000000003</v>
      </c>
      <c r="AS11" s="406"/>
      <c r="AT11" s="405">
        <v>0.86719999999999997</v>
      </c>
      <c r="AU11" s="406"/>
      <c r="AV11" s="405">
        <v>0.94099999999999995</v>
      </c>
      <c r="AW11" s="406"/>
      <c r="AX11" s="405">
        <v>0.97099999999999997</v>
      </c>
      <c r="AY11" s="406"/>
      <c r="AZ11" s="405">
        <v>0.97399999999999998</v>
      </c>
      <c r="BA11" s="406"/>
      <c r="BB11" s="405">
        <v>0.97399999999999998</v>
      </c>
      <c r="BC11" s="406"/>
      <c r="BD11" s="405">
        <v>0.98399999999999999</v>
      </c>
      <c r="BE11" s="406"/>
      <c r="BF11" s="405">
        <v>0.97799999999999998</v>
      </c>
      <c r="BG11" s="406"/>
      <c r="BH11" s="405">
        <v>0.97299999999999998</v>
      </c>
      <c r="BI11" s="406"/>
      <c r="BJ11" s="405">
        <v>0.98599999999999999</v>
      </c>
      <c r="BK11" s="406"/>
      <c r="BL11" s="414">
        <v>0.98199999999999998</v>
      </c>
      <c r="BM11" s="415"/>
      <c r="BN11" s="405">
        <v>0.98899999999999999</v>
      </c>
      <c r="BO11" s="406"/>
      <c r="BP11" s="405">
        <v>0.98</v>
      </c>
      <c r="BQ11" s="406"/>
      <c r="BR11" s="405">
        <v>1</v>
      </c>
      <c r="BS11" s="406"/>
      <c r="BT11" s="405">
        <v>0.95089999999999997</v>
      </c>
      <c r="BU11" s="413"/>
      <c r="BV11" s="405">
        <v>0.9839</v>
      </c>
      <c r="BW11" s="413"/>
      <c r="BX11" s="405"/>
      <c r="BY11" s="406"/>
      <c r="BZ11" s="405"/>
      <c r="CA11" s="406"/>
      <c r="CB11" s="405"/>
      <c r="CC11" s="406"/>
      <c r="CD11" s="405"/>
      <c r="CE11" s="406"/>
      <c r="CF11" s="405"/>
      <c r="CG11" s="406"/>
      <c r="CH11" s="405"/>
      <c r="CI11" s="406"/>
      <c r="CJ11" s="405"/>
      <c r="CK11" s="406"/>
      <c r="CL11" s="405"/>
      <c r="CM11" s="406"/>
      <c r="CN11" s="405"/>
      <c r="CO11" s="406"/>
      <c r="CP11" s="405"/>
      <c r="CQ11" s="406"/>
      <c r="CR11" s="405"/>
      <c r="CS11" s="406"/>
      <c r="CT11" s="405"/>
      <c r="CU11" s="406"/>
      <c r="CV11" s="405"/>
      <c r="CW11" s="406"/>
      <c r="CX11" s="405"/>
      <c r="CY11" s="406"/>
      <c r="CZ11" s="405"/>
      <c r="DA11" s="406"/>
      <c r="DB11" s="405"/>
      <c r="DC11" s="406"/>
      <c r="DD11" s="405"/>
      <c r="DE11" s="406"/>
      <c r="DF11" s="405"/>
      <c r="DG11" s="406"/>
      <c r="DH11" s="405"/>
      <c r="DI11" s="406"/>
      <c r="DJ11" s="405"/>
      <c r="DK11" s="406"/>
      <c r="DL11" s="405"/>
      <c r="DM11" s="406"/>
      <c r="DN11" s="405"/>
      <c r="DO11" s="406"/>
      <c r="DP11" s="405"/>
      <c r="DQ11" s="406"/>
    </row>
    <row r="12" spans="1:121" s="244" customFormat="1" ht="14.25" x14ac:dyDescent="0.2">
      <c r="A12" s="243" t="s">
        <v>242</v>
      </c>
      <c r="B12" s="410">
        <v>0.95</v>
      </c>
      <c r="C12" s="410"/>
      <c r="D12" s="410">
        <v>0.7742</v>
      </c>
      <c r="E12" s="410"/>
      <c r="F12" s="410">
        <v>0.75860000000000005</v>
      </c>
      <c r="G12" s="410"/>
      <c r="H12" s="410">
        <v>0.84389999999999998</v>
      </c>
      <c r="I12" s="410"/>
      <c r="J12" s="405">
        <v>0.71230000000000004</v>
      </c>
      <c r="K12" s="405"/>
      <c r="L12" s="405">
        <v>0.73209999999999997</v>
      </c>
      <c r="M12" s="406"/>
      <c r="N12" s="410">
        <v>0.80859999999999999</v>
      </c>
      <c r="O12" s="410"/>
      <c r="P12" s="411">
        <v>0.86240000000000006</v>
      </c>
      <c r="Q12" s="411"/>
      <c r="R12" s="412">
        <v>0.90439999999999998</v>
      </c>
      <c r="S12" s="410"/>
      <c r="T12" s="405">
        <v>0.81820000000000004</v>
      </c>
      <c r="U12" s="406"/>
      <c r="V12" s="410">
        <v>0.81830000000000003</v>
      </c>
      <c r="W12" s="410"/>
      <c r="X12" s="405">
        <v>0.8962</v>
      </c>
      <c r="Y12" s="409"/>
      <c r="Z12" s="405">
        <v>0.91790000000000005</v>
      </c>
      <c r="AA12" s="406"/>
      <c r="AB12" s="405">
        <v>0.87429999999999997</v>
      </c>
      <c r="AC12" s="406"/>
      <c r="AD12" s="405">
        <v>0.88429999999999997</v>
      </c>
      <c r="AE12" s="406"/>
      <c r="AF12" s="405">
        <v>0.85550000000000004</v>
      </c>
      <c r="AG12" s="406"/>
      <c r="AH12" s="407">
        <v>0.878</v>
      </c>
      <c r="AI12" s="408"/>
      <c r="AJ12" s="405">
        <v>0.87250000000000005</v>
      </c>
      <c r="AK12" s="409"/>
      <c r="AL12" s="405">
        <v>0.89459999999999995</v>
      </c>
      <c r="AM12" s="406"/>
      <c r="AN12" s="405">
        <v>0.92400000000000004</v>
      </c>
      <c r="AO12" s="406"/>
      <c r="AP12" s="405">
        <v>0.85109999999999997</v>
      </c>
      <c r="AQ12" s="406"/>
      <c r="AR12" s="405">
        <v>0.94079999999999997</v>
      </c>
      <c r="AS12" s="406"/>
      <c r="AT12" s="405">
        <v>0.92879999999999996</v>
      </c>
      <c r="AU12" s="406"/>
      <c r="AV12" s="405">
        <v>0.96899999999999997</v>
      </c>
      <c r="AW12" s="406"/>
      <c r="AX12" s="405">
        <v>0.96599999999999997</v>
      </c>
      <c r="AY12" s="406"/>
      <c r="AZ12" s="405">
        <v>0.93899999999999995</v>
      </c>
      <c r="BA12" s="406"/>
      <c r="BB12" s="405">
        <v>0.94099999999999995</v>
      </c>
      <c r="BC12" s="406"/>
      <c r="BD12" s="405">
        <v>0.92</v>
      </c>
      <c r="BE12" s="406"/>
      <c r="BF12" s="405">
        <v>0.96799999999999997</v>
      </c>
      <c r="BG12" s="406"/>
      <c r="BH12" s="405">
        <v>0.99</v>
      </c>
      <c r="BI12" s="406"/>
      <c r="BJ12" s="405">
        <v>0.97</v>
      </c>
      <c r="BK12" s="406"/>
      <c r="BL12" s="414">
        <v>0.99299999999999999</v>
      </c>
      <c r="BM12" s="415"/>
      <c r="BN12" s="405">
        <v>0.99199999999999999</v>
      </c>
      <c r="BO12" s="406"/>
      <c r="BP12" s="405">
        <v>0.98</v>
      </c>
      <c r="BQ12" s="406"/>
      <c r="BR12" s="405">
        <v>0.99809999999999999</v>
      </c>
      <c r="BS12" s="406"/>
      <c r="BT12" s="405">
        <v>0.97989999999999999</v>
      </c>
      <c r="BU12" s="413"/>
      <c r="BV12" s="405">
        <v>0.98350000000000004</v>
      </c>
      <c r="BW12" s="413"/>
      <c r="BX12" s="405"/>
      <c r="BY12" s="406"/>
      <c r="BZ12" s="405"/>
      <c r="CA12" s="406"/>
      <c r="CB12" s="405"/>
      <c r="CC12" s="406"/>
      <c r="CD12" s="405"/>
      <c r="CE12" s="406"/>
      <c r="CF12" s="405"/>
      <c r="CG12" s="406"/>
      <c r="CH12" s="405"/>
      <c r="CI12" s="406"/>
      <c r="CJ12" s="405"/>
      <c r="CK12" s="406"/>
      <c r="CL12" s="405"/>
      <c r="CM12" s="406"/>
      <c r="CN12" s="405"/>
      <c r="CO12" s="406"/>
      <c r="CP12" s="405"/>
      <c r="CQ12" s="406"/>
      <c r="CR12" s="405"/>
      <c r="CS12" s="406"/>
      <c r="CT12" s="405"/>
      <c r="CU12" s="406"/>
      <c r="CV12" s="405"/>
      <c r="CW12" s="406"/>
      <c r="CX12" s="405"/>
      <c r="CY12" s="406"/>
      <c r="CZ12" s="405"/>
      <c r="DA12" s="406"/>
      <c r="DB12" s="405"/>
      <c r="DC12" s="406"/>
      <c r="DD12" s="405"/>
      <c r="DE12" s="406"/>
      <c r="DF12" s="405"/>
      <c r="DG12" s="406"/>
      <c r="DH12" s="405"/>
      <c r="DI12" s="406"/>
      <c r="DJ12" s="405"/>
      <c r="DK12" s="406"/>
      <c r="DL12" s="405"/>
      <c r="DM12" s="406"/>
      <c r="DN12" s="405"/>
      <c r="DO12" s="406"/>
      <c r="DP12" s="405"/>
      <c r="DQ12" s="406"/>
    </row>
    <row r="13" spans="1:121" s="244" customFormat="1" ht="14.25" x14ac:dyDescent="0.2">
      <c r="A13" s="243" t="s">
        <v>243</v>
      </c>
      <c r="B13" s="410">
        <v>0</v>
      </c>
      <c r="C13" s="410"/>
      <c r="D13" s="410">
        <v>0</v>
      </c>
      <c r="E13" s="410"/>
      <c r="F13" s="410" t="s">
        <v>244</v>
      </c>
      <c r="G13" s="410"/>
      <c r="H13" s="410" t="s">
        <v>244</v>
      </c>
      <c r="I13" s="410"/>
      <c r="J13" s="418" t="s">
        <v>244</v>
      </c>
      <c r="K13" s="418"/>
      <c r="L13" s="405">
        <v>0</v>
      </c>
      <c r="M13" s="406"/>
      <c r="N13" s="410">
        <v>4.3200000000000002E-2</v>
      </c>
      <c r="O13" s="410"/>
      <c r="P13" s="411">
        <v>0.28420000000000001</v>
      </c>
      <c r="Q13" s="411"/>
      <c r="R13" s="412">
        <v>0.25080000000000002</v>
      </c>
      <c r="S13" s="410"/>
      <c r="T13" s="405">
        <v>0.33789999999999998</v>
      </c>
      <c r="U13" s="406"/>
      <c r="V13" s="410">
        <v>0.43330000000000002</v>
      </c>
      <c r="W13" s="410"/>
      <c r="X13" s="405">
        <v>0.73580000000000001</v>
      </c>
      <c r="Y13" s="409"/>
      <c r="Z13" s="405">
        <v>0.86939999999999995</v>
      </c>
      <c r="AA13" s="406"/>
      <c r="AB13" s="405">
        <v>0.74660000000000004</v>
      </c>
      <c r="AC13" s="406"/>
      <c r="AD13" s="405">
        <v>0.79569999999999996</v>
      </c>
      <c r="AE13" s="406"/>
      <c r="AF13" s="405">
        <v>0.86509999999999998</v>
      </c>
      <c r="AG13" s="406"/>
      <c r="AH13" s="407">
        <v>0.84950000000000003</v>
      </c>
      <c r="AI13" s="408"/>
      <c r="AJ13" s="405">
        <v>0.87619999999999998</v>
      </c>
      <c r="AK13" s="409"/>
      <c r="AL13" s="405">
        <v>0.89090000000000003</v>
      </c>
      <c r="AM13" s="406"/>
      <c r="AN13" s="405">
        <v>0.88170000000000004</v>
      </c>
      <c r="AO13" s="406"/>
      <c r="AP13" s="405">
        <v>0.84599999999999997</v>
      </c>
      <c r="AQ13" s="406"/>
      <c r="AR13" s="405">
        <v>0.91549999999999998</v>
      </c>
      <c r="AS13" s="406"/>
      <c r="AT13" s="405">
        <v>0.84760000000000002</v>
      </c>
      <c r="AU13" s="406"/>
      <c r="AV13" s="405">
        <v>0.874</v>
      </c>
      <c r="AW13" s="406"/>
      <c r="AX13" s="405">
        <v>0.96299999999999997</v>
      </c>
      <c r="AY13" s="406"/>
      <c r="AZ13" s="405">
        <v>0.91600000000000004</v>
      </c>
      <c r="BA13" s="406"/>
      <c r="BB13" s="405">
        <v>0.92600000000000005</v>
      </c>
      <c r="BC13" s="406"/>
      <c r="BD13" s="405">
        <v>0.91300000000000003</v>
      </c>
      <c r="BE13" s="406"/>
      <c r="BF13" s="405">
        <v>0.92500000000000004</v>
      </c>
      <c r="BG13" s="406"/>
      <c r="BH13" s="405">
        <v>0.92500000000000004</v>
      </c>
      <c r="BI13" s="406"/>
      <c r="BJ13" s="405">
        <v>0.92</v>
      </c>
      <c r="BK13" s="406"/>
      <c r="BL13" s="414">
        <v>0.95099999999999996</v>
      </c>
      <c r="BM13" s="415"/>
      <c r="BN13" s="405">
        <v>0.93</v>
      </c>
      <c r="BO13" s="406"/>
      <c r="BP13" s="405">
        <v>0.97</v>
      </c>
      <c r="BQ13" s="406"/>
      <c r="BR13" s="405">
        <v>0.80769999999999997</v>
      </c>
      <c r="BS13" s="406"/>
      <c r="BT13" s="405">
        <v>0.85589999999999999</v>
      </c>
      <c r="BU13" s="413"/>
      <c r="BV13" s="405">
        <v>0.90649999999999997</v>
      </c>
      <c r="BW13" s="413"/>
      <c r="BX13" s="405"/>
      <c r="BY13" s="406"/>
      <c r="BZ13" s="405"/>
      <c r="CA13" s="406"/>
      <c r="CB13" s="405"/>
      <c r="CC13" s="406"/>
      <c r="CD13" s="405"/>
      <c r="CE13" s="406"/>
      <c r="CF13" s="405"/>
      <c r="CG13" s="406"/>
      <c r="CH13" s="405"/>
      <c r="CI13" s="406"/>
      <c r="CJ13" s="405"/>
      <c r="CK13" s="406"/>
      <c r="CL13" s="405"/>
      <c r="CM13" s="406"/>
      <c r="CN13" s="405"/>
      <c r="CO13" s="406"/>
      <c r="CP13" s="405"/>
      <c r="CQ13" s="406"/>
      <c r="CR13" s="405"/>
      <c r="CS13" s="406"/>
      <c r="CT13" s="405"/>
      <c r="CU13" s="406"/>
      <c r="CV13" s="405"/>
      <c r="CW13" s="406"/>
      <c r="CX13" s="405"/>
      <c r="CY13" s="406"/>
      <c r="CZ13" s="405"/>
      <c r="DA13" s="406"/>
      <c r="DB13" s="405"/>
      <c r="DC13" s="406"/>
      <c r="DD13" s="405"/>
      <c r="DE13" s="406"/>
      <c r="DF13" s="405"/>
      <c r="DG13" s="406"/>
      <c r="DH13" s="405"/>
      <c r="DI13" s="406"/>
      <c r="DJ13" s="405"/>
      <c r="DK13" s="406"/>
      <c r="DL13" s="405"/>
      <c r="DM13" s="406"/>
      <c r="DN13" s="405"/>
      <c r="DO13" s="406"/>
      <c r="DP13" s="405"/>
      <c r="DQ13" s="406"/>
    </row>
    <row r="14" spans="1:121" s="244" customFormat="1" ht="14.25" x14ac:dyDescent="0.2">
      <c r="A14" s="243" t="s">
        <v>245</v>
      </c>
      <c r="B14" s="410">
        <v>0</v>
      </c>
      <c r="C14" s="410"/>
      <c r="D14" s="410">
        <v>0</v>
      </c>
      <c r="E14" s="410"/>
      <c r="F14" s="410" t="s">
        <v>244</v>
      </c>
      <c r="G14" s="410"/>
      <c r="H14" s="410" t="s">
        <v>244</v>
      </c>
      <c r="I14" s="410"/>
      <c r="J14" s="405">
        <v>0.1797</v>
      </c>
      <c r="K14" s="405"/>
      <c r="L14" s="405">
        <v>0.25779999999999997</v>
      </c>
      <c r="M14" s="406"/>
      <c r="N14" s="410">
        <v>0.26019999999999999</v>
      </c>
      <c r="O14" s="410"/>
      <c r="P14" s="419">
        <v>0.34520000000000001</v>
      </c>
      <c r="Q14" s="419"/>
      <c r="R14" s="412">
        <v>0.26329999999999998</v>
      </c>
      <c r="S14" s="410"/>
      <c r="T14" s="405">
        <v>0.29249999999999998</v>
      </c>
      <c r="U14" s="406"/>
      <c r="V14" s="410">
        <v>0.34670000000000001</v>
      </c>
      <c r="W14" s="410"/>
      <c r="X14" s="405">
        <v>0.50109999999999999</v>
      </c>
      <c r="Y14" s="409"/>
      <c r="Z14" s="405">
        <v>0.60540000000000005</v>
      </c>
      <c r="AA14" s="406"/>
      <c r="AB14" s="405">
        <v>0.64400000000000002</v>
      </c>
      <c r="AC14" s="406"/>
      <c r="AD14" s="405">
        <v>0.56669999999999998</v>
      </c>
      <c r="AE14" s="406"/>
      <c r="AF14" s="405">
        <v>0.6633</v>
      </c>
      <c r="AG14" s="406"/>
      <c r="AH14" s="407">
        <v>0.63119999999999998</v>
      </c>
      <c r="AI14" s="408"/>
      <c r="AJ14" s="405">
        <v>0.56440000000000001</v>
      </c>
      <c r="AK14" s="409"/>
      <c r="AL14" s="405">
        <v>0.63439999999999996</v>
      </c>
      <c r="AM14" s="406"/>
      <c r="AN14" s="405">
        <v>0.79779999999999995</v>
      </c>
      <c r="AO14" s="406"/>
      <c r="AP14" s="405">
        <v>0.74329999999999996</v>
      </c>
      <c r="AQ14" s="406"/>
      <c r="AR14" s="405">
        <v>0.75700000000000001</v>
      </c>
      <c r="AS14" s="406"/>
      <c r="AT14" s="405">
        <v>0.85219999999999996</v>
      </c>
      <c r="AU14" s="406"/>
      <c r="AV14" s="405">
        <v>0.745</v>
      </c>
      <c r="AW14" s="406"/>
      <c r="AX14" s="405">
        <v>0.81599999999999995</v>
      </c>
      <c r="AY14" s="406"/>
      <c r="AZ14" s="405">
        <v>0.82199999999999995</v>
      </c>
      <c r="BA14" s="406"/>
      <c r="BB14" s="405">
        <v>0.70799999999999996</v>
      </c>
      <c r="BC14" s="406"/>
      <c r="BD14" s="405">
        <v>0.753</v>
      </c>
      <c r="BE14" s="406"/>
      <c r="BF14" s="405">
        <v>0.83899999999999997</v>
      </c>
      <c r="BG14" s="406"/>
      <c r="BH14" s="405">
        <v>0.754</v>
      </c>
      <c r="BI14" s="406"/>
      <c r="BJ14" s="405">
        <v>0.72699999999999998</v>
      </c>
      <c r="BK14" s="406"/>
      <c r="BL14" s="414">
        <v>0.89800000000000002</v>
      </c>
      <c r="BM14" s="415"/>
      <c r="BN14" s="405">
        <v>0.88400000000000001</v>
      </c>
      <c r="BO14" s="406"/>
      <c r="BP14" s="405">
        <v>0.82</v>
      </c>
      <c r="BQ14" s="406"/>
      <c r="BR14" s="405">
        <v>0.83440000000000003</v>
      </c>
      <c r="BS14" s="406"/>
      <c r="BT14" s="405">
        <v>0.86129999999999995</v>
      </c>
      <c r="BU14" s="413"/>
      <c r="BV14" s="405">
        <v>0.78920000000000001</v>
      </c>
      <c r="BW14" s="413"/>
      <c r="BX14" s="405"/>
      <c r="BY14" s="406"/>
      <c r="BZ14" s="405"/>
      <c r="CA14" s="406"/>
      <c r="CB14" s="405"/>
      <c r="CC14" s="406"/>
      <c r="CD14" s="405"/>
      <c r="CE14" s="406"/>
      <c r="CF14" s="405"/>
      <c r="CG14" s="406"/>
      <c r="CH14" s="405"/>
      <c r="CI14" s="406"/>
      <c r="CJ14" s="405"/>
      <c r="CK14" s="406"/>
      <c r="CL14" s="405"/>
      <c r="CM14" s="406"/>
      <c r="CN14" s="405"/>
      <c r="CO14" s="406"/>
      <c r="CP14" s="405"/>
      <c r="CQ14" s="406"/>
      <c r="CR14" s="405"/>
      <c r="CS14" s="406"/>
      <c r="CT14" s="405"/>
      <c r="CU14" s="406"/>
      <c r="CV14" s="405"/>
      <c r="CW14" s="406"/>
      <c r="CX14" s="405"/>
      <c r="CY14" s="406"/>
      <c r="CZ14" s="405"/>
      <c r="DA14" s="406"/>
      <c r="DB14" s="405"/>
      <c r="DC14" s="406"/>
      <c r="DD14" s="405"/>
      <c r="DE14" s="406"/>
      <c r="DF14" s="405"/>
      <c r="DG14" s="406"/>
      <c r="DH14" s="405"/>
      <c r="DI14" s="406"/>
      <c r="DJ14" s="405"/>
      <c r="DK14" s="406"/>
      <c r="DL14" s="405"/>
      <c r="DM14" s="406"/>
      <c r="DN14" s="405"/>
      <c r="DO14" s="406"/>
      <c r="DP14" s="405"/>
      <c r="DQ14" s="406"/>
    </row>
    <row r="15" spans="1:121" s="244" customFormat="1" ht="14.25" x14ac:dyDescent="0.2">
      <c r="A15" s="243" t="s">
        <v>246</v>
      </c>
      <c r="B15" s="410">
        <v>0.13550000000000001</v>
      </c>
      <c r="C15" s="410"/>
      <c r="D15" s="410">
        <v>0.33929999999999999</v>
      </c>
      <c r="E15" s="410"/>
      <c r="F15" s="410">
        <v>0.66290000000000004</v>
      </c>
      <c r="G15" s="410"/>
      <c r="H15" s="410">
        <v>0.40329999999999999</v>
      </c>
      <c r="I15" s="410"/>
      <c r="J15" s="405">
        <v>0.59419999999999995</v>
      </c>
      <c r="K15" s="405"/>
      <c r="L15" s="405">
        <v>0.57830000000000004</v>
      </c>
      <c r="M15" s="406"/>
      <c r="N15" s="410">
        <v>0.20849999999999999</v>
      </c>
      <c r="O15" s="410"/>
      <c r="P15" s="411">
        <v>0.1452</v>
      </c>
      <c r="Q15" s="411"/>
      <c r="R15" s="412">
        <v>0.32740000000000002</v>
      </c>
      <c r="S15" s="410"/>
      <c r="T15" s="405">
        <v>0.31680000000000003</v>
      </c>
      <c r="U15" s="406"/>
      <c r="V15" s="410">
        <v>0.22020000000000001</v>
      </c>
      <c r="W15" s="410"/>
      <c r="X15" s="405">
        <v>0.2039</v>
      </c>
      <c r="Y15" s="409"/>
      <c r="Z15" s="405">
        <v>0.22700000000000001</v>
      </c>
      <c r="AA15" s="406"/>
      <c r="AB15" s="405">
        <v>0.43230000000000002</v>
      </c>
      <c r="AC15" s="406"/>
      <c r="AD15" s="405">
        <v>0.72699999999999998</v>
      </c>
      <c r="AE15" s="406"/>
      <c r="AF15" s="405">
        <v>0.4667</v>
      </c>
      <c r="AG15" s="406"/>
      <c r="AH15" s="407">
        <v>0.4551</v>
      </c>
      <c r="AI15" s="408"/>
      <c r="AJ15" s="405">
        <v>0.43099999999999999</v>
      </c>
      <c r="AK15" s="409"/>
      <c r="AL15" s="405">
        <v>0.38250000000000001</v>
      </c>
      <c r="AM15" s="406"/>
      <c r="AN15" s="405">
        <v>0.37669999999999998</v>
      </c>
      <c r="AO15" s="406"/>
      <c r="AP15" s="405">
        <v>0.4798</v>
      </c>
      <c r="AQ15" s="406"/>
      <c r="AR15" s="405">
        <v>0.58989999999999998</v>
      </c>
      <c r="AS15" s="406"/>
      <c r="AT15" s="405">
        <v>0.62619999999999998</v>
      </c>
      <c r="AU15" s="406"/>
      <c r="AV15" s="405">
        <v>0.66900000000000004</v>
      </c>
      <c r="AW15" s="406"/>
      <c r="AX15" s="405">
        <v>0.64300000000000002</v>
      </c>
      <c r="AY15" s="406"/>
      <c r="AZ15" s="405">
        <v>0.79400000000000004</v>
      </c>
      <c r="BA15" s="406"/>
      <c r="BB15" s="405">
        <v>0.85599999999999998</v>
      </c>
      <c r="BC15" s="406"/>
      <c r="BD15" s="405">
        <v>0.94499999999999995</v>
      </c>
      <c r="BE15" s="406"/>
      <c r="BF15" s="405">
        <v>0.83299999999999996</v>
      </c>
      <c r="BG15" s="406"/>
      <c r="BH15" s="405">
        <v>0.78100000000000003</v>
      </c>
      <c r="BI15" s="406"/>
      <c r="BJ15" s="405">
        <v>0.67500000000000004</v>
      </c>
      <c r="BK15" s="406"/>
      <c r="BL15" s="414">
        <v>0.71499999999999997</v>
      </c>
      <c r="BM15" s="415"/>
      <c r="BN15" s="405">
        <v>0.81899999999999995</v>
      </c>
      <c r="BO15" s="406"/>
      <c r="BP15" s="405">
        <v>0.79</v>
      </c>
      <c r="BQ15" s="406"/>
      <c r="BR15" s="405">
        <v>0.93049999999999999</v>
      </c>
      <c r="BS15" s="406"/>
      <c r="BT15" s="405">
        <v>0.93010000000000004</v>
      </c>
      <c r="BU15" s="413"/>
      <c r="BV15" s="405">
        <v>0.87370000000000003</v>
      </c>
      <c r="BW15" s="413"/>
      <c r="BX15" s="405"/>
      <c r="BY15" s="406"/>
      <c r="BZ15" s="405"/>
      <c r="CA15" s="406"/>
      <c r="CB15" s="405"/>
      <c r="CC15" s="406"/>
      <c r="CD15" s="405"/>
      <c r="CE15" s="406"/>
      <c r="CF15" s="405"/>
      <c r="CG15" s="406"/>
      <c r="CH15" s="405"/>
      <c r="CI15" s="406"/>
      <c r="CJ15" s="405"/>
      <c r="CK15" s="406"/>
      <c r="CL15" s="405"/>
      <c r="CM15" s="406"/>
      <c r="CN15" s="405"/>
      <c r="CO15" s="406"/>
      <c r="CP15" s="405"/>
      <c r="CQ15" s="406"/>
      <c r="CR15" s="405"/>
      <c r="CS15" s="406"/>
      <c r="CT15" s="405"/>
      <c r="CU15" s="406"/>
      <c r="CV15" s="405"/>
      <c r="CW15" s="406"/>
      <c r="CX15" s="405"/>
      <c r="CY15" s="406"/>
      <c r="CZ15" s="405"/>
      <c r="DA15" s="406"/>
      <c r="DB15" s="405"/>
      <c r="DC15" s="406"/>
      <c r="DD15" s="405"/>
      <c r="DE15" s="406"/>
      <c r="DF15" s="405"/>
      <c r="DG15" s="406"/>
      <c r="DH15" s="405"/>
      <c r="DI15" s="406"/>
      <c r="DJ15" s="405"/>
      <c r="DK15" s="406"/>
      <c r="DL15" s="405"/>
      <c r="DM15" s="406"/>
      <c r="DN15" s="405"/>
      <c r="DO15" s="406"/>
      <c r="DP15" s="405"/>
      <c r="DQ15" s="406"/>
    </row>
    <row r="16" spans="1:121" s="244" customFormat="1" ht="14.25" x14ac:dyDescent="0.2">
      <c r="A16" s="243" t="s">
        <v>18</v>
      </c>
      <c r="B16" s="410">
        <v>0.33500000000000002</v>
      </c>
      <c r="C16" s="410"/>
      <c r="D16" s="410">
        <v>0.7913</v>
      </c>
      <c r="E16" s="410"/>
      <c r="F16" s="410">
        <v>0.90680000000000005</v>
      </c>
      <c r="G16" s="410"/>
      <c r="H16" s="410">
        <v>0.88890000000000002</v>
      </c>
      <c r="I16" s="410"/>
      <c r="J16" s="405">
        <v>0.73839999999999995</v>
      </c>
      <c r="K16" s="405"/>
      <c r="L16" s="405">
        <v>0.54810000000000003</v>
      </c>
      <c r="M16" s="406"/>
      <c r="N16" s="410">
        <v>0.50539999999999996</v>
      </c>
      <c r="O16" s="410"/>
      <c r="P16" s="411">
        <v>0.48749999999999999</v>
      </c>
      <c r="Q16" s="411"/>
      <c r="R16" s="412">
        <v>0.47410000000000002</v>
      </c>
      <c r="S16" s="410"/>
      <c r="T16" s="405">
        <v>0.60219999999999996</v>
      </c>
      <c r="U16" s="406"/>
      <c r="V16" s="410">
        <v>0.54069999999999996</v>
      </c>
      <c r="W16" s="410"/>
      <c r="X16" s="405">
        <v>0.7742</v>
      </c>
      <c r="Y16" s="409"/>
      <c r="Z16" s="405">
        <v>0.84230000000000005</v>
      </c>
      <c r="AA16" s="406"/>
      <c r="AB16" s="405">
        <v>0.84919999999999995</v>
      </c>
      <c r="AC16" s="406"/>
      <c r="AD16" s="405">
        <v>0.71330000000000005</v>
      </c>
      <c r="AE16" s="406"/>
      <c r="AF16" s="405">
        <v>0.94069999999999998</v>
      </c>
      <c r="AG16" s="406"/>
      <c r="AH16" s="407">
        <v>0.9032</v>
      </c>
      <c r="AI16" s="408"/>
      <c r="AJ16" s="405">
        <v>0.86670000000000003</v>
      </c>
      <c r="AK16" s="409"/>
      <c r="AL16" s="405">
        <v>0.8387</v>
      </c>
      <c r="AM16" s="406"/>
      <c r="AN16" s="405">
        <v>0.91759999999999997</v>
      </c>
      <c r="AO16" s="406"/>
      <c r="AP16" s="405">
        <v>0.86670000000000003</v>
      </c>
      <c r="AQ16" s="406"/>
      <c r="AR16" s="405">
        <v>0.86019999999999996</v>
      </c>
      <c r="AS16" s="406"/>
      <c r="AT16" s="405">
        <v>0.83699999999999997</v>
      </c>
      <c r="AU16" s="406"/>
      <c r="AV16" s="405">
        <v>0.85299999999999998</v>
      </c>
      <c r="AW16" s="406"/>
      <c r="AX16" s="405">
        <v>0.97499999999999998</v>
      </c>
      <c r="AY16" s="406"/>
      <c r="AZ16" s="405">
        <v>0.97299999999999998</v>
      </c>
      <c r="BA16" s="406"/>
      <c r="BB16" s="405">
        <v>0.91800000000000004</v>
      </c>
      <c r="BC16" s="406"/>
      <c r="BD16" s="405">
        <v>0.93700000000000006</v>
      </c>
      <c r="BE16" s="406"/>
      <c r="BF16" s="405">
        <v>0.92800000000000005</v>
      </c>
      <c r="BG16" s="406"/>
      <c r="BH16" s="405">
        <v>0.94099999999999995</v>
      </c>
      <c r="BI16" s="406"/>
      <c r="BJ16" s="405">
        <v>0.80300000000000005</v>
      </c>
      <c r="BK16" s="406"/>
      <c r="BL16" s="414">
        <v>0.79200000000000004</v>
      </c>
      <c r="BM16" s="415"/>
      <c r="BN16" s="405">
        <v>0.874</v>
      </c>
      <c r="BO16" s="406"/>
      <c r="BP16" s="405">
        <v>0.84</v>
      </c>
      <c r="BQ16" s="406"/>
      <c r="BR16" s="405">
        <v>0.58330000000000004</v>
      </c>
      <c r="BS16" s="406"/>
      <c r="BT16" s="405">
        <v>0.68010000000000004</v>
      </c>
      <c r="BU16" s="413"/>
      <c r="BV16" s="405">
        <v>0.60219999999999996</v>
      </c>
      <c r="BW16" s="413"/>
      <c r="BX16" s="405"/>
      <c r="BY16" s="406"/>
      <c r="BZ16" s="405"/>
      <c r="CA16" s="406"/>
      <c r="CB16" s="405"/>
      <c r="CC16" s="406"/>
      <c r="CD16" s="405"/>
      <c r="CE16" s="406"/>
      <c r="CF16" s="405"/>
      <c r="CG16" s="406"/>
      <c r="CH16" s="405"/>
      <c r="CI16" s="406"/>
      <c r="CJ16" s="405"/>
      <c r="CK16" s="406"/>
      <c r="CL16" s="405"/>
      <c r="CM16" s="406"/>
      <c r="CN16" s="405"/>
      <c r="CO16" s="406"/>
      <c r="CP16" s="405"/>
      <c r="CQ16" s="406"/>
      <c r="CR16" s="405"/>
      <c r="CS16" s="406"/>
      <c r="CT16" s="405"/>
      <c r="CU16" s="406"/>
      <c r="CV16" s="405"/>
      <c r="CW16" s="406"/>
      <c r="CX16" s="405"/>
      <c r="CY16" s="406"/>
      <c r="CZ16" s="405"/>
      <c r="DA16" s="406"/>
      <c r="DB16" s="405"/>
      <c r="DC16" s="406"/>
      <c r="DD16" s="405"/>
      <c r="DE16" s="406"/>
      <c r="DF16" s="405"/>
      <c r="DG16" s="406"/>
      <c r="DH16" s="405"/>
      <c r="DI16" s="406"/>
      <c r="DJ16" s="405"/>
      <c r="DK16" s="406"/>
      <c r="DL16" s="405"/>
      <c r="DM16" s="406"/>
      <c r="DN16" s="405"/>
      <c r="DO16" s="406"/>
      <c r="DP16" s="405"/>
      <c r="DQ16" s="406"/>
    </row>
    <row r="17" spans="1:121" s="245" customFormat="1" ht="15.75" hidden="1" customHeight="1" x14ac:dyDescent="0.25">
      <c r="A17" s="243" t="s">
        <v>247</v>
      </c>
      <c r="B17" s="410">
        <v>0.31900000000000001</v>
      </c>
      <c r="C17" s="410"/>
      <c r="D17" s="410">
        <v>0.3024</v>
      </c>
      <c r="E17" s="410"/>
      <c r="F17" s="410">
        <v>0.17610000000000001</v>
      </c>
      <c r="G17" s="410"/>
      <c r="H17" s="410" t="s">
        <v>244</v>
      </c>
      <c r="I17" s="410"/>
      <c r="J17" s="418" t="s">
        <v>244</v>
      </c>
      <c r="K17" s="418"/>
      <c r="L17" s="405">
        <v>0.59499999999999997</v>
      </c>
      <c r="M17" s="406"/>
      <c r="N17" s="410">
        <v>0.4516</v>
      </c>
      <c r="O17" s="410"/>
      <c r="P17" s="411">
        <v>6.7699999999999996E-2</v>
      </c>
      <c r="Q17" s="411"/>
      <c r="R17" s="420" t="s">
        <v>88</v>
      </c>
      <c r="S17" s="410"/>
      <c r="T17" s="421" t="s">
        <v>88</v>
      </c>
      <c r="U17" s="422"/>
      <c r="V17" s="410">
        <v>6.6699999999999995E-2</v>
      </c>
      <c r="W17" s="410"/>
      <c r="X17" s="405">
        <v>0.27960000000000002</v>
      </c>
      <c r="Y17" s="409"/>
      <c r="Z17" s="405">
        <v>0.35120000000000001</v>
      </c>
      <c r="AA17" s="406"/>
      <c r="AB17" s="405">
        <v>0.8357</v>
      </c>
      <c r="AC17" s="406"/>
      <c r="AD17" s="405">
        <v>0.92259999999999998</v>
      </c>
      <c r="AE17" s="406"/>
      <c r="AF17" s="405">
        <v>0.88</v>
      </c>
      <c r="AG17" s="406"/>
      <c r="AH17" s="407">
        <v>0.86450000000000005</v>
      </c>
      <c r="AI17" s="408"/>
      <c r="AJ17" s="405">
        <v>0</v>
      </c>
      <c r="AK17" s="409"/>
      <c r="AL17" s="405">
        <v>0</v>
      </c>
      <c r="AM17" s="409"/>
      <c r="AN17" s="405"/>
      <c r="AO17" s="409"/>
      <c r="AP17" s="405"/>
      <c r="AQ17" s="409"/>
      <c r="AR17" s="405"/>
      <c r="AS17" s="409"/>
      <c r="AT17" s="405"/>
      <c r="AU17" s="409"/>
      <c r="AV17" s="405"/>
      <c r="AW17" s="406"/>
      <c r="AX17" s="430"/>
      <c r="AY17" s="431"/>
      <c r="AZ17" s="430"/>
      <c r="BA17" s="431"/>
      <c r="BB17" s="405"/>
      <c r="BC17" s="406"/>
      <c r="BD17" s="430"/>
      <c r="BE17" s="431"/>
      <c r="BF17" s="430"/>
      <c r="BG17" s="431"/>
      <c r="BH17" s="426"/>
      <c r="BI17" s="427"/>
      <c r="BJ17" s="426"/>
      <c r="BK17" s="427"/>
      <c r="BL17" s="428"/>
      <c r="BM17" s="429"/>
      <c r="BN17" s="426"/>
      <c r="BO17" s="427"/>
      <c r="BP17" s="430"/>
      <c r="BQ17" s="431"/>
      <c r="BR17" s="430"/>
      <c r="BS17" s="431"/>
      <c r="BT17" s="423"/>
      <c r="BU17" s="424"/>
      <c r="BV17" s="423"/>
      <c r="BW17" s="424"/>
      <c r="BX17" s="405"/>
      <c r="BY17" s="406"/>
      <c r="BZ17" s="405"/>
      <c r="CA17" s="406"/>
      <c r="CB17" s="405"/>
      <c r="CC17" s="406"/>
      <c r="CD17" s="405"/>
      <c r="CE17" s="406"/>
      <c r="CF17" s="405"/>
      <c r="CG17" s="406"/>
      <c r="CH17" s="405"/>
      <c r="CI17" s="406"/>
      <c r="CJ17" s="405"/>
      <c r="CK17" s="406"/>
      <c r="CL17" s="405"/>
      <c r="CM17" s="406"/>
      <c r="CN17" s="405"/>
      <c r="CO17" s="406"/>
      <c r="CP17" s="405"/>
      <c r="CQ17" s="406"/>
      <c r="CR17" s="405"/>
      <c r="CS17" s="406"/>
      <c r="CT17" s="405"/>
      <c r="CU17" s="406"/>
      <c r="CV17" s="405"/>
      <c r="CW17" s="406"/>
      <c r="CX17" s="405"/>
      <c r="CY17" s="406"/>
      <c r="CZ17" s="405"/>
      <c r="DA17" s="406"/>
      <c r="DB17" s="405"/>
      <c r="DC17" s="406"/>
      <c r="DD17" s="405"/>
      <c r="DE17" s="406"/>
      <c r="DF17" s="405"/>
      <c r="DG17" s="406"/>
      <c r="DH17" s="405"/>
      <c r="DI17" s="406"/>
      <c r="DJ17" s="405"/>
      <c r="DK17" s="406"/>
      <c r="DL17" s="405"/>
      <c r="DM17" s="406"/>
      <c r="DN17" s="405"/>
      <c r="DO17" s="406"/>
      <c r="DP17" s="405"/>
      <c r="DQ17" s="406"/>
    </row>
    <row r="18" spans="1:121" s="244" customFormat="1" ht="15" hidden="1" customHeight="1" x14ac:dyDescent="0.25">
      <c r="A18" s="243" t="s">
        <v>248</v>
      </c>
      <c r="B18" s="410">
        <v>0.75700000000000001</v>
      </c>
      <c r="C18" s="410"/>
      <c r="D18" s="410">
        <v>0.35</v>
      </c>
      <c r="E18" s="410"/>
      <c r="F18" s="410">
        <v>0.35970000000000002</v>
      </c>
      <c r="G18" s="410"/>
      <c r="H18" s="410" t="s">
        <v>244</v>
      </c>
      <c r="I18" s="410"/>
      <c r="J18" s="418" t="s">
        <v>244</v>
      </c>
      <c r="K18" s="418"/>
      <c r="L18" s="405">
        <v>0.48330000000000001</v>
      </c>
      <c r="M18" s="406"/>
      <c r="N18" s="410">
        <v>0.56940000000000002</v>
      </c>
      <c r="O18" s="410"/>
      <c r="P18" s="411">
        <v>9.2899999999999996E-2</v>
      </c>
      <c r="Q18" s="411"/>
      <c r="R18" s="420" t="s">
        <v>88</v>
      </c>
      <c r="S18" s="410"/>
      <c r="T18" s="421" t="s">
        <v>88</v>
      </c>
      <c r="U18" s="422"/>
      <c r="V18" s="410" t="s">
        <v>88</v>
      </c>
      <c r="W18" s="410"/>
      <c r="X18" s="421" t="s">
        <v>88</v>
      </c>
      <c r="Y18" s="425"/>
      <c r="Z18" s="421"/>
      <c r="AA18" s="425"/>
      <c r="AB18" s="405">
        <v>0</v>
      </c>
      <c r="AC18" s="406"/>
      <c r="AD18" s="430"/>
      <c r="AE18" s="431"/>
      <c r="AF18" s="430"/>
      <c r="AG18" s="431"/>
      <c r="AH18" s="407">
        <v>0</v>
      </c>
      <c r="AI18" s="408"/>
      <c r="AJ18" s="421">
        <v>0</v>
      </c>
      <c r="AK18" s="425"/>
      <c r="AL18" s="432">
        <v>0</v>
      </c>
      <c r="AM18" s="422"/>
      <c r="AN18" s="421"/>
      <c r="AO18" s="425"/>
      <c r="AP18" s="421"/>
      <c r="AQ18" s="425"/>
      <c r="AR18" s="421"/>
      <c r="AS18" s="425"/>
      <c r="AT18" s="421"/>
      <c r="AU18" s="425"/>
      <c r="AV18" s="421"/>
      <c r="AW18" s="422"/>
      <c r="AX18" s="430"/>
      <c r="AY18" s="431"/>
      <c r="AZ18" s="430"/>
      <c r="BA18" s="431"/>
      <c r="BB18" s="421"/>
      <c r="BC18" s="422"/>
      <c r="BD18" s="430"/>
      <c r="BE18" s="431"/>
      <c r="BF18" s="430"/>
      <c r="BG18" s="431"/>
      <c r="BH18" s="426"/>
      <c r="BI18" s="427"/>
      <c r="BJ18" s="426"/>
      <c r="BK18" s="427"/>
      <c r="BL18" s="428"/>
      <c r="BM18" s="429"/>
      <c r="BN18" s="426"/>
      <c r="BO18" s="427"/>
      <c r="BP18" s="430"/>
      <c r="BQ18" s="431"/>
      <c r="BR18" s="430"/>
      <c r="BS18" s="431"/>
      <c r="BT18" s="423"/>
      <c r="BU18" s="424"/>
      <c r="BV18" s="423"/>
      <c r="BW18" s="424"/>
      <c r="BX18" s="421"/>
      <c r="BY18" s="422"/>
      <c r="BZ18" s="421"/>
      <c r="CA18" s="422"/>
      <c r="CB18" s="421"/>
      <c r="CC18" s="422"/>
      <c r="CD18" s="421"/>
      <c r="CE18" s="422"/>
      <c r="CF18" s="421"/>
      <c r="CG18" s="422"/>
      <c r="CH18" s="421"/>
      <c r="CI18" s="422"/>
      <c r="CJ18" s="421"/>
      <c r="CK18" s="422"/>
      <c r="CL18" s="421"/>
      <c r="CM18" s="422"/>
      <c r="CN18" s="421"/>
      <c r="CO18" s="422"/>
      <c r="CP18" s="421"/>
      <c r="CQ18" s="422"/>
      <c r="CR18" s="421"/>
      <c r="CS18" s="422"/>
      <c r="CT18" s="421"/>
      <c r="CU18" s="422"/>
      <c r="CV18" s="421"/>
      <c r="CW18" s="422"/>
      <c r="CX18" s="421"/>
      <c r="CY18" s="422"/>
      <c r="CZ18" s="421"/>
      <c r="DA18" s="422"/>
      <c r="DB18" s="421"/>
      <c r="DC18" s="422"/>
      <c r="DD18" s="421"/>
      <c r="DE18" s="422"/>
      <c r="DF18" s="421"/>
      <c r="DG18" s="422"/>
      <c r="DH18" s="421"/>
      <c r="DI18" s="422"/>
      <c r="DJ18" s="421"/>
      <c r="DK18" s="422"/>
      <c r="DL18" s="421"/>
      <c r="DM18" s="422"/>
      <c r="DN18" s="421"/>
      <c r="DO18" s="422"/>
      <c r="DP18" s="421"/>
      <c r="DQ18" s="422"/>
    </row>
    <row r="19" spans="1:121" s="244" customFormat="1" ht="14.25" customHeight="1" x14ac:dyDescent="0.2">
      <c r="A19" s="243" t="s">
        <v>249</v>
      </c>
      <c r="B19" s="410">
        <v>0.92930000000000001</v>
      </c>
      <c r="C19" s="410"/>
      <c r="D19" s="410">
        <v>0.93920000000000003</v>
      </c>
      <c r="E19" s="410"/>
      <c r="F19" s="410">
        <v>0.76290000000000002</v>
      </c>
      <c r="G19" s="410"/>
      <c r="H19" s="410">
        <v>0.93</v>
      </c>
      <c r="I19" s="410"/>
      <c r="J19" s="405">
        <v>0.88060000000000005</v>
      </c>
      <c r="K19" s="405"/>
      <c r="L19" s="405">
        <v>0.97</v>
      </c>
      <c r="M19" s="406"/>
      <c r="N19" s="410">
        <v>0.9919</v>
      </c>
      <c r="O19" s="410"/>
      <c r="P19" s="411">
        <v>0.97740000000000005</v>
      </c>
      <c r="Q19" s="411"/>
      <c r="R19" s="420">
        <v>0.96830000000000005</v>
      </c>
      <c r="S19" s="410"/>
      <c r="T19" s="405">
        <v>0.95640000000000003</v>
      </c>
      <c r="U19" s="406"/>
      <c r="V19" s="410">
        <v>0.9667</v>
      </c>
      <c r="W19" s="410"/>
      <c r="X19" s="405">
        <v>0.96609999999999996</v>
      </c>
      <c r="Y19" s="409"/>
      <c r="Z19" s="405">
        <v>0.95640000000000003</v>
      </c>
      <c r="AA19" s="406"/>
      <c r="AB19" s="405">
        <v>0.96960000000000002</v>
      </c>
      <c r="AC19" s="406"/>
      <c r="AD19" s="405">
        <v>0.95320000000000005</v>
      </c>
      <c r="AE19" s="406"/>
      <c r="AF19" s="405">
        <v>0.96</v>
      </c>
      <c r="AG19" s="406"/>
      <c r="AH19" s="407">
        <v>0.96</v>
      </c>
      <c r="AI19" s="408"/>
      <c r="AJ19" s="405">
        <v>0.95660000000000001</v>
      </c>
      <c r="AK19" s="409"/>
      <c r="AL19" s="405">
        <v>0.94669999999999999</v>
      </c>
      <c r="AM19" s="406"/>
      <c r="AN19" s="405">
        <v>0.94510000000000005</v>
      </c>
      <c r="AO19" s="406"/>
      <c r="AP19" s="405">
        <v>0.94159999999999999</v>
      </c>
      <c r="AQ19" s="406"/>
      <c r="AR19" s="405">
        <v>0.92900000000000005</v>
      </c>
      <c r="AS19" s="406"/>
      <c r="AT19" s="405">
        <v>0.87329999999999997</v>
      </c>
      <c r="AU19" s="406"/>
      <c r="AV19" s="405">
        <v>0.995</v>
      </c>
      <c r="AW19" s="406"/>
      <c r="AX19" s="405">
        <v>1</v>
      </c>
      <c r="AY19" s="406"/>
      <c r="AZ19" s="405">
        <v>0.998</v>
      </c>
      <c r="BA19" s="406"/>
      <c r="BB19" s="405">
        <v>0.998</v>
      </c>
      <c r="BC19" s="406"/>
      <c r="BD19" s="405">
        <v>0.997</v>
      </c>
      <c r="BE19" s="406"/>
      <c r="BF19" s="405">
        <v>1</v>
      </c>
      <c r="BG19" s="406"/>
      <c r="BH19" s="405">
        <v>0.997</v>
      </c>
      <c r="BI19" s="406"/>
      <c r="BJ19" s="405">
        <v>0.998</v>
      </c>
      <c r="BK19" s="406"/>
      <c r="BL19" s="414" t="s">
        <v>250</v>
      </c>
      <c r="BM19" s="415"/>
      <c r="BN19" s="405">
        <v>1</v>
      </c>
      <c r="BO19" s="406"/>
      <c r="BP19" s="405">
        <v>1</v>
      </c>
      <c r="BQ19" s="406"/>
      <c r="BR19" s="405">
        <v>1</v>
      </c>
      <c r="BS19" s="406"/>
      <c r="BT19" s="405">
        <v>0.98599999999999999</v>
      </c>
      <c r="BU19" s="413"/>
      <c r="BV19" s="405">
        <v>0.97529999999999994</v>
      </c>
      <c r="BW19" s="413"/>
      <c r="BX19" s="405"/>
      <c r="BY19" s="406"/>
      <c r="BZ19" s="405"/>
      <c r="CA19" s="406"/>
      <c r="CB19" s="405"/>
      <c r="CC19" s="406"/>
      <c r="CD19" s="405"/>
      <c r="CE19" s="406"/>
      <c r="CF19" s="405"/>
      <c r="CG19" s="406"/>
      <c r="CH19" s="405"/>
      <c r="CI19" s="406"/>
      <c r="CJ19" s="405"/>
      <c r="CK19" s="406"/>
      <c r="CL19" s="405"/>
      <c r="CM19" s="406"/>
      <c r="CN19" s="405"/>
      <c r="CO19" s="406"/>
      <c r="CP19" s="405"/>
      <c r="CQ19" s="406"/>
      <c r="CR19" s="405"/>
      <c r="CS19" s="406"/>
      <c r="CT19" s="405"/>
      <c r="CU19" s="406"/>
      <c r="CV19" s="405"/>
      <c r="CW19" s="406"/>
      <c r="CX19" s="405"/>
      <c r="CY19" s="406"/>
      <c r="CZ19" s="405"/>
      <c r="DA19" s="406"/>
      <c r="DB19" s="405"/>
      <c r="DC19" s="406"/>
      <c r="DD19" s="405"/>
      <c r="DE19" s="406"/>
      <c r="DF19" s="405"/>
      <c r="DG19" s="406"/>
      <c r="DH19" s="405"/>
      <c r="DI19" s="406"/>
      <c r="DJ19" s="405"/>
      <c r="DK19" s="406"/>
      <c r="DL19" s="405"/>
      <c r="DM19" s="406"/>
      <c r="DN19" s="405"/>
      <c r="DO19" s="406"/>
      <c r="DP19" s="405"/>
      <c r="DQ19" s="406"/>
    </row>
    <row r="20" spans="1:121" s="244" customFormat="1" ht="14.25" x14ac:dyDescent="0.2">
      <c r="A20" s="243" t="s">
        <v>251</v>
      </c>
      <c r="B20" s="410"/>
      <c r="C20" s="410"/>
      <c r="D20" s="410"/>
      <c r="E20" s="410"/>
      <c r="F20" s="410"/>
      <c r="G20" s="410"/>
      <c r="H20" s="410">
        <v>0.52669999999999995</v>
      </c>
      <c r="I20" s="410"/>
      <c r="J20" s="405">
        <v>0.64839999999999998</v>
      </c>
      <c r="K20" s="405"/>
      <c r="L20" s="405">
        <v>0.63329999999999997</v>
      </c>
      <c r="M20" s="406"/>
      <c r="N20" s="410">
        <v>0.39029999999999998</v>
      </c>
      <c r="O20" s="410"/>
      <c r="P20" s="411">
        <v>0.3871</v>
      </c>
      <c r="Q20" s="411"/>
      <c r="R20" s="412">
        <v>0.36</v>
      </c>
      <c r="S20" s="410"/>
      <c r="T20" s="405">
        <v>0.3387</v>
      </c>
      <c r="U20" s="406"/>
      <c r="V20" s="410">
        <v>0.28670000000000001</v>
      </c>
      <c r="W20" s="410"/>
      <c r="X20" s="405">
        <v>0.25480000000000003</v>
      </c>
      <c r="Y20" s="409"/>
      <c r="Z20" s="405">
        <v>0.30649999999999999</v>
      </c>
      <c r="AA20" s="406"/>
      <c r="AB20" s="405">
        <v>0.7107</v>
      </c>
      <c r="AC20" s="406"/>
      <c r="AD20" s="405">
        <v>0.88060000000000005</v>
      </c>
      <c r="AE20" s="406"/>
      <c r="AF20" s="405">
        <v>0.84</v>
      </c>
      <c r="AG20" s="406"/>
      <c r="AH20" s="407">
        <v>0.71940000000000004</v>
      </c>
      <c r="AI20" s="408"/>
      <c r="AJ20" s="405">
        <v>0.7167</v>
      </c>
      <c r="AK20" s="409"/>
      <c r="AL20" s="405">
        <v>0.54520000000000002</v>
      </c>
      <c r="AM20" s="406"/>
      <c r="AN20" s="405">
        <v>0.23230000000000001</v>
      </c>
      <c r="AO20" s="406"/>
      <c r="AP20" s="405">
        <v>0.5867</v>
      </c>
      <c r="AQ20" s="406"/>
      <c r="AR20" s="405">
        <v>0.80320000000000003</v>
      </c>
      <c r="AS20" s="406"/>
      <c r="AT20" s="405">
        <v>0.57999999999999996</v>
      </c>
      <c r="AU20" s="406"/>
      <c r="AV20" s="405">
        <v>0.59</v>
      </c>
      <c r="AW20" s="406"/>
      <c r="AX20" s="405">
        <v>0.59</v>
      </c>
      <c r="AY20" s="406"/>
      <c r="AZ20" s="405">
        <v>0.97599999999999998</v>
      </c>
      <c r="BA20" s="406"/>
      <c r="BB20" s="405">
        <v>0.92900000000000005</v>
      </c>
      <c r="BC20" s="406"/>
      <c r="BD20" s="405">
        <v>1</v>
      </c>
      <c r="BE20" s="406"/>
      <c r="BF20" s="405">
        <v>0.96099999999999997</v>
      </c>
      <c r="BG20" s="406"/>
      <c r="BH20" s="405">
        <v>0.877</v>
      </c>
      <c r="BI20" s="406"/>
      <c r="BJ20" s="405">
        <v>0.80300000000000005</v>
      </c>
      <c r="BK20" s="406"/>
      <c r="BL20" s="414">
        <v>0.61</v>
      </c>
      <c r="BM20" s="415"/>
      <c r="BN20" s="405">
        <v>0.73</v>
      </c>
      <c r="BO20" s="406"/>
      <c r="BP20" s="405">
        <v>0.87</v>
      </c>
      <c r="BQ20" s="406"/>
      <c r="BR20" s="405">
        <v>0.91</v>
      </c>
      <c r="BS20" s="406"/>
      <c r="BT20" s="405">
        <v>0.72260000000000002</v>
      </c>
      <c r="BU20" s="413"/>
      <c r="BV20" s="405">
        <v>0.56769999999999998</v>
      </c>
      <c r="BW20" s="413"/>
      <c r="BX20" s="405"/>
      <c r="BY20" s="406"/>
      <c r="BZ20" s="405"/>
      <c r="CA20" s="406"/>
      <c r="CB20" s="405"/>
      <c r="CC20" s="406"/>
      <c r="CD20" s="405"/>
      <c r="CE20" s="406"/>
      <c r="CF20" s="405"/>
      <c r="CG20" s="406"/>
      <c r="CH20" s="405"/>
      <c r="CI20" s="406"/>
      <c r="CJ20" s="405"/>
      <c r="CK20" s="406"/>
      <c r="CL20" s="405"/>
      <c r="CM20" s="406"/>
      <c r="CN20" s="405"/>
      <c r="CO20" s="406"/>
      <c r="CP20" s="405"/>
      <c r="CQ20" s="406"/>
      <c r="CR20" s="405"/>
      <c r="CS20" s="406"/>
      <c r="CT20" s="405"/>
      <c r="CU20" s="406"/>
      <c r="CV20" s="405"/>
      <c r="CW20" s="406"/>
      <c r="CX20" s="405"/>
      <c r="CY20" s="406"/>
      <c r="CZ20" s="405"/>
      <c r="DA20" s="406"/>
      <c r="DB20" s="405"/>
      <c r="DC20" s="406"/>
      <c r="DD20" s="405"/>
      <c r="DE20" s="406"/>
      <c r="DF20" s="405"/>
      <c r="DG20" s="406"/>
      <c r="DH20" s="405"/>
      <c r="DI20" s="406"/>
      <c r="DJ20" s="405"/>
      <c r="DK20" s="406"/>
      <c r="DL20" s="405"/>
      <c r="DM20" s="406"/>
      <c r="DN20" s="405"/>
      <c r="DO20" s="406"/>
      <c r="DP20" s="405"/>
      <c r="DQ20" s="406"/>
    </row>
    <row r="21" spans="1:121" s="244" customFormat="1" ht="14.25" x14ac:dyDescent="0.2">
      <c r="A21" s="243" t="s">
        <v>252</v>
      </c>
      <c r="B21" s="410"/>
      <c r="C21" s="410"/>
      <c r="D21" s="410"/>
      <c r="E21" s="410"/>
      <c r="F21" s="410"/>
      <c r="G21" s="410"/>
      <c r="H21" s="410"/>
      <c r="I21" s="410"/>
      <c r="J21" s="405"/>
      <c r="K21" s="405"/>
      <c r="L21" s="405">
        <v>0.6</v>
      </c>
      <c r="M21" s="406"/>
      <c r="N21" s="410">
        <v>0.66769999999999996</v>
      </c>
      <c r="O21" s="410"/>
      <c r="P21" s="433">
        <v>0.37740000000000001</v>
      </c>
      <c r="Q21" s="434"/>
      <c r="R21" s="435">
        <v>0.7</v>
      </c>
      <c r="S21" s="410"/>
      <c r="T21" s="405">
        <v>0.90969999999999995</v>
      </c>
      <c r="U21" s="406"/>
      <c r="V21" s="410">
        <v>0.71330000000000005</v>
      </c>
      <c r="W21" s="410"/>
      <c r="X21" s="405">
        <v>0.74519999999999997</v>
      </c>
      <c r="Y21" s="409"/>
      <c r="Z21" s="405">
        <v>0.93230000000000002</v>
      </c>
      <c r="AA21" s="406"/>
      <c r="AB21" s="405">
        <v>0.95709999999999995</v>
      </c>
      <c r="AC21" s="406"/>
      <c r="AD21" s="405">
        <v>0.80969999999999998</v>
      </c>
      <c r="AE21" s="406"/>
      <c r="AF21" s="405">
        <v>0.84</v>
      </c>
      <c r="AG21" s="406"/>
      <c r="AH21" s="407">
        <v>0.9839</v>
      </c>
      <c r="AI21" s="408"/>
      <c r="AJ21" s="405">
        <v>0.90329999999999999</v>
      </c>
      <c r="AK21" s="409"/>
      <c r="AL21" s="405">
        <v>0.88390000000000002</v>
      </c>
      <c r="AM21" s="406"/>
      <c r="AN21" s="405">
        <v>0.73870000000000002</v>
      </c>
      <c r="AO21" s="406"/>
      <c r="AP21" s="405">
        <v>0.94669999999999999</v>
      </c>
      <c r="AQ21" s="406"/>
      <c r="AR21" s="405">
        <v>0.8548</v>
      </c>
      <c r="AS21" s="406"/>
      <c r="AT21" s="405">
        <v>0.90329999999999999</v>
      </c>
      <c r="AU21" s="406"/>
      <c r="AV21" s="405">
        <v>0.99</v>
      </c>
      <c r="AW21" s="406"/>
      <c r="AX21" s="405">
        <v>0.96099999999999997</v>
      </c>
      <c r="AY21" s="406"/>
      <c r="AZ21" s="405">
        <v>0.99</v>
      </c>
      <c r="BA21" s="406"/>
      <c r="BB21" s="405">
        <v>0.93899999999999995</v>
      </c>
      <c r="BC21" s="406"/>
      <c r="BD21" s="405">
        <v>0.98699999999999999</v>
      </c>
      <c r="BE21" s="406"/>
      <c r="BF21" s="405">
        <v>0.95799999999999996</v>
      </c>
      <c r="BG21" s="406"/>
      <c r="BH21" s="405">
        <v>0.77700000000000002</v>
      </c>
      <c r="BI21" s="406"/>
      <c r="BJ21" s="405">
        <v>0.97399999999999998</v>
      </c>
      <c r="BK21" s="406"/>
      <c r="BL21" s="414">
        <v>0.99</v>
      </c>
      <c r="BM21" s="415"/>
      <c r="BN21" s="405">
        <v>0.95</v>
      </c>
      <c r="BO21" s="406"/>
      <c r="BP21" s="405">
        <v>0.98</v>
      </c>
      <c r="BQ21" s="406"/>
      <c r="BR21" s="405">
        <v>1</v>
      </c>
      <c r="BS21" s="406"/>
      <c r="BT21" s="405">
        <v>0.96130000000000004</v>
      </c>
      <c r="BU21" s="413"/>
      <c r="BV21" s="405">
        <v>0.99029999999999996</v>
      </c>
      <c r="BW21" s="413"/>
      <c r="BX21" s="405"/>
      <c r="BY21" s="406"/>
      <c r="BZ21" s="405"/>
      <c r="CA21" s="406"/>
      <c r="CB21" s="405"/>
      <c r="CC21" s="406"/>
      <c r="CD21" s="405"/>
      <c r="CE21" s="406"/>
      <c r="CF21" s="405"/>
      <c r="CG21" s="406"/>
      <c r="CH21" s="405"/>
      <c r="CI21" s="406"/>
      <c r="CJ21" s="405"/>
      <c r="CK21" s="406"/>
      <c r="CL21" s="405"/>
      <c r="CM21" s="406"/>
      <c r="CN21" s="405"/>
      <c r="CO21" s="406"/>
      <c r="CP21" s="405"/>
      <c r="CQ21" s="406"/>
      <c r="CR21" s="405"/>
      <c r="CS21" s="406"/>
      <c r="CT21" s="405"/>
      <c r="CU21" s="406"/>
      <c r="CV21" s="405"/>
      <c r="CW21" s="406"/>
      <c r="CX21" s="405"/>
      <c r="CY21" s="406"/>
      <c r="CZ21" s="405"/>
      <c r="DA21" s="406"/>
      <c r="DB21" s="405"/>
      <c r="DC21" s="406"/>
      <c r="DD21" s="405"/>
      <c r="DE21" s="406"/>
      <c r="DF21" s="405"/>
      <c r="DG21" s="406"/>
      <c r="DH21" s="405"/>
      <c r="DI21" s="406"/>
      <c r="DJ21" s="405"/>
      <c r="DK21" s="406"/>
      <c r="DL21" s="405"/>
      <c r="DM21" s="406"/>
      <c r="DN21" s="405"/>
      <c r="DO21" s="406"/>
      <c r="DP21" s="405"/>
      <c r="DQ21" s="406"/>
    </row>
    <row r="22" spans="1:121" s="244" customFormat="1" ht="14.25" x14ac:dyDescent="0.2">
      <c r="A22" s="243" t="s">
        <v>253</v>
      </c>
      <c r="B22" s="410"/>
      <c r="C22" s="410"/>
      <c r="D22" s="410"/>
      <c r="E22" s="410"/>
      <c r="F22" s="410"/>
      <c r="G22" s="410"/>
      <c r="H22" s="410"/>
      <c r="I22" s="410"/>
      <c r="J22" s="405"/>
      <c r="K22" s="405"/>
      <c r="L22" s="405">
        <v>0.37330000000000002</v>
      </c>
      <c r="M22" s="406"/>
      <c r="N22" s="410">
        <v>0.62580000000000002</v>
      </c>
      <c r="O22" s="410"/>
      <c r="P22" s="411">
        <v>0.4</v>
      </c>
      <c r="Q22" s="411"/>
      <c r="R22" s="412">
        <v>0.38669999999999999</v>
      </c>
      <c r="S22" s="410"/>
      <c r="T22" s="405">
        <v>6.4999999999999997E-3</v>
      </c>
      <c r="U22" s="406"/>
      <c r="V22" s="410">
        <v>0</v>
      </c>
      <c r="W22" s="410"/>
      <c r="X22" s="405">
        <v>0.26450000000000001</v>
      </c>
      <c r="Y22" s="409"/>
      <c r="Z22" s="405">
        <v>0.6452</v>
      </c>
      <c r="AA22" s="406"/>
      <c r="AB22" s="405">
        <v>0.63570000000000004</v>
      </c>
      <c r="AC22" s="406"/>
      <c r="AD22" s="405">
        <v>0.2387</v>
      </c>
      <c r="AE22" s="406"/>
      <c r="AF22" s="405">
        <v>0.46</v>
      </c>
      <c r="AG22" s="406"/>
      <c r="AH22" s="407">
        <v>0.62580000000000002</v>
      </c>
      <c r="AI22" s="408"/>
      <c r="AJ22" s="405">
        <v>0.4733</v>
      </c>
      <c r="AK22" s="409"/>
      <c r="AL22" s="405">
        <v>0.67100000000000004</v>
      </c>
      <c r="AM22" s="406"/>
      <c r="AN22" s="436">
        <v>0.39350000000000002</v>
      </c>
      <c r="AO22" s="437"/>
      <c r="AP22" s="405">
        <v>0.71330000000000005</v>
      </c>
      <c r="AQ22" s="406"/>
      <c r="AR22" s="405">
        <v>0.6</v>
      </c>
      <c r="AS22" s="406"/>
      <c r="AT22" s="405">
        <v>0.7</v>
      </c>
      <c r="AU22" s="406"/>
      <c r="AV22" s="405">
        <v>0.81299999999999994</v>
      </c>
      <c r="AW22" s="406"/>
      <c r="AX22" s="405">
        <v>0.74199999999999999</v>
      </c>
      <c r="AY22" s="406"/>
      <c r="AZ22" s="405">
        <v>0.745</v>
      </c>
      <c r="BA22" s="406"/>
      <c r="BB22" s="405">
        <v>0.82599999999999996</v>
      </c>
      <c r="BC22" s="406"/>
      <c r="BD22" s="405">
        <v>0.81299999999999994</v>
      </c>
      <c r="BE22" s="406"/>
      <c r="BF22" s="405">
        <v>0.78100000000000003</v>
      </c>
      <c r="BG22" s="406"/>
      <c r="BH22" s="405">
        <v>0.58699999999999997</v>
      </c>
      <c r="BI22" s="406"/>
      <c r="BJ22" s="405">
        <v>0.65200000000000002</v>
      </c>
      <c r="BK22" s="406"/>
      <c r="BL22" s="414">
        <v>0.79400000000000004</v>
      </c>
      <c r="BM22" s="415"/>
      <c r="BN22" s="405">
        <v>0.70699999999999996</v>
      </c>
      <c r="BO22" s="406"/>
      <c r="BP22" s="405">
        <v>0.79</v>
      </c>
      <c r="BQ22" s="406"/>
      <c r="BR22" s="405">
        <v>0.77329999999999999</v>
      </c>
      <c r="BS22" s="406"/>
      <c r="BT22" s="405">
        <v>0.86450000000000005</v>
      </c>
      <c r="BU22" s="413"/>
      <c r="BV22" s="405">
        <v>0.91610000000000003</v>
      </c>
      <c r="BW22" s="413"/>
      <c r="BX22" s="405"/>
      <c r="BY22" s="406"/>
      <c r="BZ22" s="405"/>
      <c r="CA22" s="406"/>
      <c r="CB22" s="405"/>
      <c r="CC22" s="406"/>
      <c r="CD22" s="405"/>
      <c r="CE22" s="406"/>
      <c r="CF22" s="405"/>
      <c r="CG22" s="406"/>
      <c r="CH22" s="405"/>
      <c r="CI22" s="406"/>
      <c r="CJ22" s="405"/>
      <c r="CK22" s="406"/>
      <c r="CL22" s="405"/>
      <c r="CM22" s="406"/>
      <c r="CN22" s="405"/>
      <c r="CO22" s="406"/>
      <c r="CP22" s="405"/>
      <c r="CQ22" s="406"/>
      <c r="CR22" s="405"/>
      <c r="CS22" s="406"/>
      <c r="CT22" s="405"/>
      <c r="CU22" s="406"/>
      <c r="CV22" s="405"/>
      <c r="CW22" s="406"/>
      <c r="CX22" s="405"/>
      <c r="CY22" s="406"/>
      <c r="CZ22" s="405"/>
      <c r="DA22" s="406"/>
      <c r="DB22" s="405"/>
      <c r="DC22" s="406"/>
      <c r="DD22" s="405"/>
      <c r="DE22" s="406"/>
      <c r="DF22" s="405"/>
      <c r="DG22" s="406"/>
      <c r="DH22" s="405"/>
      <c r="DI22" s="406"/>
      <c r="DJ22" s="405"/>
      <c r="DK22" s="406"/>
      <c r="DL22" s="405"/>
      <c r="DM22" s="406"/>
      <c r="DN22" s="405"/>
      <c r="DO22" s="406"/>
      <c r="DP22" s="405"/>
      <c r="DQ22" s="406"/>
    </row>
    <row r="23" spans="1:121" s="244" customFormat="1" ht="12.75" customHeight="1" x14ac:dyDescent="0.2">
      <c r="A23" s="246" t="s">
        <v>254</v>
      </c>
      <c r="B23" s="438">
        <v>0.59309999999999996</v>
      </c>
      <c r="C23" s="438"/>
      <c r="D23" s="438">
        <v>0.60870000000000002</v>
      </c>
      <c r="E23" s="438"/>
      <c r="F23" s="438">
        <v>0.53490000000000004</v>
      </c>
      <c r="G23" s="438"/>
      <c r="H23" s="438">
        <v>0.63460000000000005</v>
      </c>
      <c r="I23" s="438"/>
      <c r="J23" s="438">
        <v>0.55620000000000003</v>
      </c>
      <c r="K23" s="438"/>
      <c r="L23" s="438">
        <v>0.61129999999999995</v>
      </c>
      <c r="M23" s="438"/>
      <c r="N23" s="438">
        <v>0.54100000000000004</v>
      </c>
      <c r="O23" s="438"/>
      <c r="P23" s="439">
        <v>0.52490000000000003</v>
      </c>
      <c r="Q23" s="439"/>
      <c r="R23" s="438">
        <v>0.54290000000000005</v>
      </c>
      <c r="S23" s="438"/>
      <c r="T23" s="438">
        <v>0.51239999999999997</v>
      </c>
      <c r="U23" s="438"/>
      <c r="V23" s="438">
        <v>0.56999999999999995</v>
      </c>
      <c r="W23" s="438"/>
      <c r="X23" s="438">
        <v>0.66890000000000005</v>
      </c>
      <c r="Y23" s="438"/>
      <c r="Z23" s="438">
        <v>0.70069999999999999</v>
      </c>
      <c r="AA23" s="438"/>
      <c r="AB23" s="438">
        <v>0.83330000000000004</v>
      </c>
      <c r="AC23" s="438"/>
      <c r="AD23" s="438">
        <v>0.85409999999999997</v>
      </c>
      <c r="AE23" s="438"/>
      <c r="AF23" s="438">
        <v>0.83930000000000005</v>
      </c>
      <c r="AG23" s="438"/>
      <c r="AH23" s="438">
        <v>0.84909999999999997</v>
      </c>
      <c r="AI23" s="438"/>
      <c r="AJ23" s="438">
        <v>0.58289999999999997</v>
      </c>
      <c r="AK23" s="438"/>
      <c r="AL23" s="438">
        <v>0.873</v>
      </c>
      <c r="AM23" s="438"/>
      <c r="AN23" s="444">
        <v>0.85799999999999998</v>
      </c>
      <c r="AO23" s="444"/>
      <c r="AP23" s="445">
        <v>0.86929999999999996</v>
      </c>
      <c r="AQ23" s="438"/>
      <c r="AR23" s="438">
        <v>0.92310000000000003</v>
      </c>
      <c r="AS23" s="438"/>
      <c r="AT23" s="438">
        <v>0.89929999999999999</v>
      </c>
      <c r="AU23" s="438"/>
      <c r="AV23" s="438">
        <v>0.88500000000000001</v>
      </c>
      <c r="AW23" s="440"/>
      <c r="AX23" s="438">
        <v>0.90429999999999999</v>
      </c>
      <c r="AY23" s="440"/>
      <c r="AZ23" s="438">
        <v>0.92290000000000005</v>
      </c>
      <c r="BA23" s="440"/>
      <c r="BB23" s="438">
        <v>0.91439999999999999</v>
      </c>
      <c r="BC23" s="440"/>
      <c r="BD23" s="438">
        <v>0.92720000000000002</v>
      </c>
      <c r="BE23" s="440"/>
      <c r="BF23" s="441">
        <v>0.93689999999999996</v>
      </c>
      <c r="BG23" s="442"/>
      <c r="BH23" s="438">
        <v>0.91610000000000003</v>
      </c>
      <c r="BI23" s="440"/>
      <c r="BJ23" s="438">
        <v>0.89990000000000003</v>
      </c>
      <c r="BK23" s="440"/>
      <c r="BL23" s="438">
        <v>0.92679999999999996</v>
      </c>
      <c r="BM23" s="440"/>
      <c r="BN23" s="438">
        <v>0.94</v>
      </c>
      <c r="BO23" s="440"/>
      <c r="BP23" s="438">
        <v>0.93</v>
      </c>
      <c r="BQ23" s="440"/>
      <c r="BR23" s="441">
        <v>0.93899999999999995</v>
      </c>
      <c r="BS23" s="442"/>
      <c r="BT23" s="441">
        <v>0.92210000000000003</v>
      </c>
      <c r="BU23" s="443"/>
      <c r="BV23" s="438">
        <v>0.91600000000000004</v>
      </c>
      <c r="BW23" s="440"/>
      <c r="BX23" s="438"/>
      <c r="BY23" s="440"/>
      <c r="BZ23" s="438"/>
      <c r="CA23" s="440"/>
      <c r="CB23" s="438"/>
      <c r="CC23" s="440"/>
      <c r="CD23" s="438"/>
      <c r="CE23" s="440"/>
      <c r="CF23" s="438"/>
      <c r="CG23" s="440"/>
      <c r="CH23" s="438"/>
      <c r="CI23" s="440"/>
      <c r="CJ23" s="438"/>
      <c r="CK23" s="440"/>
      <c r="CL23" s="438"/>
      <c r="CM23" s="440"/>
      <c r="CN23" s="438"/>
      <c r="CO23" s="440"/>
      <c r="CP23" s="438"/>
      <c r="CQ23" s="440"/>
      <c r="CR23" s="438"/>
      <c r="CS23" s="440"/>
      <c r="CT23" s="438"/>
      <c r="CU23" s="440"/>
      <c r="CV23" s="438"/>
      <c r="CW23" s="440"/>
      <c r="CX23" s="438"/>
      <c r="CY23" s="440"/>
      <c r="CZ23" s="438"/>
      <c r="DA23" s="440"/>
      <c r="DB23" s="438"/>
      <c r="DC23" s="440"/>
      <c r="DD23" s="438"/>
      <c r="DE23" s="440"/>
      <c r="DF23" s="438"/>
      <c r="DG23" s="440"/>
      <c r="DH23" s="438"/>
      <c r="DI23" s="440"/>
      <c r="DJ23" s="438"/>
      <c r="DK23" s="440"/>
      <c r="DL23" s="438"/>
      <c r="DM23" s="440"/>
      <c r="DN23" s="438"/>
      <c r="DO23" s="440"/>
      <c r="DP23" s="438"/>
      <c r="DQ23" s="440"/>
    </row>
    <row r="24" spans="1:121" s="249" customFormat="1" ht="5.25" customHeight="1" x14ac:dyDescent="0.2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</row>
    <row r="25" spans="1:121" x14ac:dyDescent="0.2">
      <c r="A25" s="250" t="s">
        <v>255</v>
      </c>
      <c r="B25" s="251"/>
      <c r="C25" s="251"/>
      <c r="D25" s="251"/>
      <c r="E25" s="251"/>
      <c r="F25" s="251"/>
      <c r="G25" s="251"/>
      <c r="H25" s="251"/>
      <c r="I25" s="251"/>
      <c r="J25" s="252"/>
      <c r="K25" s="252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2"/>
      <c r="W25" s="252"/>
      <c r="X25" s="251"/>
      <c r="Y25" s="251"/>
      <c r="Z25" s="252"/>
      <c r="AA25" s="252"/>
      <c r="AB25" s="252"/>
      <c r="AC25" s="253"/>
      <c r="AD25" s="252"/>
      <c r="AE25" s="252"/>
      <c r="AF25" s="251"/>
      <c r="AG25" s="251"/>
      <c r="AH25" s="252"/>
      <c r="AI25" s="252"/>
      <c r="AJ25" s="251"/>
      <c r="AK25" s="251"/>
      <c r="AL25" s="251"/>
      <c r="AM25" s="251"/>
      <c r="AN25" s="391"/>
      <c r="AO25" s="446"/>
      <c r="AP25" s="251"/>
      <c r="AQ25" s="251"/>
      <c r="AR25" s="252"/>
      <c r="AS25" s="252"/>
      <c r="AT25" s="252"/>
      <c r="AU25" s="252"/>
      <c r="AV25" s="251"/>
      <c r="AW25" s="254"/>
      <c r="AX25" s="251"/>
      <c r="AY25" s="254"/>
      <c r="AZ25" s="251"/>
      <c r="BA25" s="254"/>
      <c r="BB25" s="252"/>
      <c r="BC25" s="253"/>
      <c r="BD25" s="252"/>
      <c r="BE25" s="253"/>
      <c r="BF25" s="252"/>
      <c r="BG25" s="253"/>
      <c r="BH25" s="252"/>
      <c r="BI25" s="253"/>
      <c r="BJ25" s="252"/>
      <c r="BK25" s="253"/>
      <c r="BL25" s="252"/>
      <c r="BM25" s="253"/>
      <c r="BN25" s="252"/>
      <c r="BO25" s="253"/>
      <c r="BP25" s="252"/>
      <c r="BQ25" s="253"/>
      <c r="BR25" s="252"/>
      <c r="BS25" s="253"/>
      <c r="BT25" s="252"/>
      <c r="BU25" s="253"/>
      <c r="BV25" s="252"/>
      <c r="BW25" s="253"/>
      <c r="BX25" s="252"/>
      <c r="BY25" s="253"/>
      <c r="BZ25" s="252"/>
      <c r="CA25" s="253"/>
      <c r="CB25" s="252"/>
      <c r="CC25" s="253"/>
      <c r="CD25" s="252"/>
      <c r="CE25" s="253"/>
      <c r="CF25" s="252"/>
      <c r="CG25" s="253"/>
      <c r="CH25" s="252"/>
      <c r="CI25" s="253"/>
      <c r="CJ25" s="252"/>
      <c r="CK25" s="253"/>
      <c r="CL25" s="252"/>
      <c r="CM25" s="253"/>
      <c r="CN25" s="252"/>
      <c r="CO25" s="253"/>
      <c r="CP25" s="252"/>
      <c r="CQ25" s="253"/>
      <c r="CR25" s="252"/>
      <c r="CS25" s="253"/>
      <c r="CT25" s="252"/>
      <c r="CU25" s="253"/>
      <c r="CV25" s="252"/>
      <c r="CW25" s="253"/>
      <c r="CX25" s="252"/>
      <c r="CY25" s="253"/>
      <c r="CZ25" s="252"/>
      <c r="DA25" s="253"/>
      <c r="DB25" s="252"/>
      <c r="DC25" s="253"/>
      <c r="DD25" s="252"/>
      <c r="DE25" s="253"/>
      <c r="DF25" s="252"/>
      <c r="DG25" s="253"/>
      <c r="DH25" s="252"/>
      <c r="DI25" s="253"/>
      <c r="DJ25" s="252"/>
      <c r="DK25" s="253"/>
      <c r="DL25" s="252"/>
      <c r="DM25" s="253"/>
      <c r="DN25" s="252"/>
      <c r="DO25" s="253"/>
      <c r="DP25" s="252"/>
      <c r="DQ25" s="253"/>
    </row>
    <row r="26" spans="1:121" s="249" customFormat="1" x14ac:dyDescent="0.2">
      <c r="A26" s="242" t="s">
        <v>241</v>
      </c>
      <c r="B26" s="390">
        <f>$B$10</f>
        <v>44562</v>
      </c>
      <c r="C26" s="391"/>
      <c r="D26" s="390" t="e">
        <f ca="1">$D$10</f>
        <v>#NAME?</v>
      </c>
      <c r="E26" s="391"/>
      <c r="F26" s="390" t="e">
        <f ca="1">$F$10</f>
        <v>#NAME?</v>
      </c>
      <c r="G26" s="391"/>
      <c r="H26" s="390" t="e">
        <f ca="1">$H$10</f>
        <v>#NAME?</v>
      </c>
      <c r="I26" s="391"/>
      <c r="J26" s="390" t="e">
        <f ca="1">$J$10</f>
        <v>#NAME?</v>
      </c>
      <c r="K26" s="391"/>
      <c r="L26" s="390" t="e">
        <f ca="1">$L$10</f>
        <v>#NAME?</v>
      </c>
      <c r="M26" s="391"/>
      <c r="N26" s="390" t="e">
        <f ca="1">$N$10</f>
        <v>#NAME?</v>
      </c>
      <c r="O26" s="391"/>
      <c r="P26" s="403" t="e">
        <f ca="1">$P$10</f>
        <v>#NAME?</v>
      </c>
      <c r="Q26" s="404"/>
      <c r="R26" s="390" t="e">
        <f ca="1">$R$10</f>
        <v>#NAME?</v>
      </c>
      <c r="S26" s="391"/>
      <c r="T26" s="390" t="e">
        <f ca="1">$T$10</f>
        <v>#NAME?</v>
      </c>
      <c r="U26" s="391"/>
      <c r="V26" s="390" t="e">
        <f ca="1">$V$10</f>
        <v>#NAME?</v>
      </c>
      <c r="W26" s="391"/>
      <c r="X26" s="390" t="e">
        <f ca="1">X10</f>
        <v>#NAME?</v>
      </c>
      <c r="Y26" s="391"/>
      <c r="Z26" s="390" t="e">
        <f ca="1">Z10</f>
        <v>#NAME?</v>
      </c>
      <c r="AA26" s="391"/>
      <c r="AB26" s="390" t="e">
        <f ca="1">AB10</f>
        <v>#NAME?</v>
      </c>
      <c r="AC26" s="402"/>
      <c r="AD26" s="401" t="e">
        <f ca="1">AD10</f>
        <v>#NAME?</v>
      </c>
      <c r="AE26" s="391"/>
      <c r="AF26" s="390" t="e">
        <f ca="1">AF10</f>
        <v>#NAME?</v>
      </c>
      <c r="AG26" s="391"/>
      <c r="AH26" s="390" t="e">
        <f ca="1">AH10</f>
        <v>#NAME?</v>
      </c>
      <c r="AI26" s="391"/>
      <c r="AJ26" s="390" t="e">
        <f ca="1">AJ10</f>
        <v>#NAME?</v>
      </c>
      <c r="AK26" s="391"/>
      <c r="AL26" s="390" t="e">
        <f ca="1">AL10</f>
        <v>#NAME?</v>
      </c>
      <c r="AM26" s="391"/>
      <c r="AN26" s="399" t="e">
        <f ca="1">AN10</f>
        <v>#NAME?</v>
      </c>
      <c r="AO26" s="400"/>
      <c r="AP26" s="401" t="e">
        <f ca="1">AP10</f>
        <v>#NAME?</v>
      </c>
      <c r="AQ26" s="391"/>
      <c r="AR26" s="390" t="e">
        <f ca="1">AR10</f>
        <v>#NAME?</v>
      </c>
      <c r="AS26" s="391"/>
      <c r="AT26" s="390" t="e">
        <f ca="1">AT10</f>
        <v>#NAME?</v>
      </c>
      <c r="AU26" s="391"/>
      <c r="AV26" s="390" t="e">
        <f ca="1">AV10</f>
        <v>#NAME?</v>
      </c>
      <c r="AW26" s="402"/>
      <c r="AX26" s="390" t="e">
        <f ca="1">AX10</f>
        <v>#NAME?</v>
      </c>
      <c r="AY26" s="402"/>
      <c r="AZ26" s="390" t="e">
        <f ca="1">AZ10</f>
        <v>#NAME?</v>
      </c>
      <c r="BA26" s="402"/>
      <c r="BB26" s="390" t="e">
        <f ca="1">BB10</f>
        <v>#NAME?</v>
      </c>
      <c r="BC26" s="402"/>
      <c r="BD26" s="390" t="e">
        <f ca="1">BD10</f>
        <v>#NAME?</v>
      </c>
      <c r="BE26" s="402"/>
      <c r="BF26" s="390" t="e">
        <f ca="1">BF10</f>
        <v>#NAME?</v>
      </c>
      <c r="BG26" s="402"/>
      <c r="BH26" s="390" t="e">
        <f ca="1">BH10</f>
        <v>#NAME?</v>
      </c>
      <c r="BI26" s="402"/>
      <c r="BJ26" s="390" t="e">
        <f ca="1">BJ10</f>
        <v>#NAME?</v>
      </c>
      <c r="BK26" s="402"/>
      <c r="BL26" s="390" t="e">
        <f ca="1">BL10</f>
        <v>#NAME?</v>
      </c>
      <c r="BM26" s="402"/>
      <c r="BN26" s="390" t="e">
        <f ca="1">BN10</f>
        <v>#NAME?</v>
      </c>
      <c r="BO26" s="402"/>
      <c r="BP26" s="390" t="e">
        <f ca="1">BP10</f>
        <v>#NAME?</v>
      </c>
      <c r="BQ26" s="402"/>
      <c r="BR26" s="390" t="e">
        <f ca="1">BR10</f>
        <v>#NAME?</v>
      </c>
      <c r="BS26" s="402"/>
      <c r="BT26" s="390" t="e">
        <f ca="1">BT10</f>
        <v>#NAME?</v>
      </c>
      <c r="BU26" s="402"/>
      <c r="BV26" s="390" t="e">
        <f ca="1">BV10</f>
        <v>#NAME?</v>
      </c>
      <c r="BW26" s="402"/>
      <c r="BX26" s="390" t="e">
        <f ca="1">BX10</f>
        <v>#NAME?</v>
      </c>
      <c r="BY26" s="402"/>
      <c r="BZ26" s="390" t="e">
        <f ca="1">BZ10</f>
        <v>#NAME?</v>
      </c>
      <c r="CA26" s="402"/>
      <c r="CB26" s="390" t="e">
        <f ca="1">CB10</f>
        <v>#NAME?</v>
      </c>
      <c r="CC26" s="402"/>
      <c r="CD26" s="390" t="e">
        <f ca="1">CD10</f>
        <v>#NAME?</v>
      </c>
      <c r="CE26" s="402"/>
      <c r="CF26" s="390" t="e">
        <f ca="1">CF10</f>
        <v>#NAME?</v>
      </c>
      <c r="CG26" s="402"/>
      <c r="CH26" s="390" t="e">
        <f ca="1">CH10</f>
        <v>#NAME?</v>
      </c>
      <c r="CI26" s="402"/>
      <c r="CJ26" s="390" t="e">
        <f ca="1">CJ10</f>
        <v>#NAME?</v>
      </c>
      <c r="CK26" s="402"/>
      <c r="CL26" s="390" t="e">
        <f ca="1">CL10</f>
        <v>#NAME?</v>
      </c>
      <c r="CM26" s="402"/>
      <c r="CN26" s="390" t="e">
        <f ca="1">CN10</f>
        <v>#NAME?</v>
      </c>
      <c r="CO26" s="402"/>
      <c r="CP26" s="390" t="e">
        <f ca="1">CP10</f>
        <v>#NAME?</v>
      </c>
      <c r="CQ26" s="402"/>
      <c r="CR26" s="390" t="e">
        <f ca="1">CR10</f>
        <v>#NAME?</v>
      </c>
      <c r="CS26" s="402"/>
      <c r="CT26" s="390" t="e">
        <f ca="1">CT10</f>
        <v>#NAME?</v>
      </c>
      <c r="CU26" s="402"/>
      <c r="CV26" s="390" t="e">
        <f ca="1">CV10</f>
        <v>#NAME?</v>
      </c>
      <c r="CW26" s="402"/>
      <c r="CX26" s="390" t="e">
        <f ca="1">CX10</f>
        <v>#NAME?</v>
      </c>
      <c r="CY26" s="402"/>
      <c r="CZ26" s="390" t="e">
        <f ca="1">CZ10</f>
        <v>#NAME?</v>
      </c>
      <c r="DA26" s="402"/>
      <c r="DB26" s="390" t="e">
        <f ca="1">DB10</f>
        <v>#NAME?</v>
      </c>
      <c r="DC26" s="402"/>
      <c r="DD26" s="390" t="e">
        <f ca="1">DD10</f>
        <v>#NAME?</v>
      </c>
      <c r="DE26" s="402"/>
      <c r="DF26" s="390" t="e">
        <f ca="1">DF10</f>
        <v>#NAME?</v>
      </c>
      <c r="DG26" s="402"/>
      <c r="DH26" s="390" t="e">
        <f ca="1">DH10</f>
        <v>#NAME?</v>
      </c>
      <c r="DI26" s="402"/>
      <c r="DJ26" s="390" t="e">
        <f ca="1">DJ10</f>
        <v>#NAME?</v>
      </c>
      <c r="DK26" s="402"/>
      <c r="DL26" s="390" t="e">
        <f ca="1">DL10</f>
        <v>#NAME?</v>
      </c>
      <c r="DM26" s="402"/>
      <c r="DN26" s="390" t="e">
        <f ca="1">DN10</f>
        <v>#NAME?</v>
      </c>
      <c r="DO26" s="402"/>
      <c r="DP26" s="390" t="e">
        <f ca="1">DP10</f>
        <v>#NAME?</v>
      </c>
      <c r="DQ26" s="402"/>
    </row>
    <row r="27" spans="1:121" s="249" customFormat="1" ht="14.25" customHeight="1" x14ac:dyDescent="0.2">
      <c r="A27" s="255" t="s">
        <v>93</v>
      </c>
      <c r="B27" s="453">
        <v>5.69</v>
      </c>
      <c r="C27" s="453"/>
      <c r="D27" s="453">
        <v>4.6900000000000004</v>
      </c>
      <c r="E27" s="453"/>
      <c r="F27" s="453">
        <v>1.95</v>
      </c>
      <c r="G27" s="453"/>
      <c r="H27" s="453">
        <v>4.1399999999999997</v>
      </c>
      <c r="I27" s="453"/>
      <c r="J27" s="447">
        <v>4.29</v>
      </c>
      <c r="K27" s="447"/>
      <c r="L27" s="447">
        <v>4.2</v>
      </c>
      <c r="M27" s="449"/>
      <c r="N27" s="453">
        <v>3.81</v>
      </c>
      <c r="O27" s="453"/>
      <c r="P27" s="451">
        <v>4.45</v>
      </c>
      <c r="Q27" s="451"/>
      <c r="R27" s="452">
        <v>2.79</v>
      </c>
      <c r="S27" s="453"/>
      <c r="T27" s="447">
        <v>6.02</v>
      </c>
      <c r="U27" s="449"/>
      <c r="V27" s="453">
        <v>5.82</v>
      </c>
      <c r="W27" s="453"/>
      <c r="X27" s="447">
        <v>4.5999999999999996</v>
      </c>
      <c r="Y27" s="448"/>
      <c r="Z27" s="447">
        <v>5.28</v>
      </c>
      <c r="AA27" s="449"/>
      <c r="AB27" s="447">
        <v>5.32</v>
      </c>
      <c r="AC27" s="448"/>
      <c r="AD27" s="447">
        <v>5.33</v>
      </c>
      <c r="AE27" s="449"/>
      <c r="AF27" s="447">
        <v>5.43</v>
      </c>
      <c r="AG27" s="449"/>
      <c r="AH27" s="447">
        <v>5.53</v>
      </c>
      <c r="AI27" s="449"/>
      <c r="AJ27" s="447">
        <v>5.6</v>
      </c>
      <c r="AK27" s="448"/>
      <c r="AL27" s="447">
        <v>5.73</v>
      </c>
      <c r="AM27" s="450"/>
      <c r="AN27" s="447">
        <v>4.5199999999999996</v>
      </c>
      <c r="AO27" s="449"/>
      <c r="AP27" s="447">
        <v>4.7</v>
      </c>
      <c r="AQ27" s="449"/>
      <c r="AR27" s="447">
        <v>4.18</v>
      </c>
      <c r="AS27" s="449"/>
      <c r="AT27" s="447">
        <v>4.8</v>
      </c>
      <c r="AU27" s="449"/>
      <c r="AV27" s="447">
        <v>3.91</v>
      </c>
      <c r="AW27" s="449"/>
      <c r="AX27" s="447">
        <v>4.3600000000000003</v>
      </c>
      <c r="AY27" s="449"/>
      <c r="AZ27" s="447">
        <v>4.29</v>
      </c>
      <c r="BA27" s="449"/>
      <c r="BB27" s="447">
        <v>5.59</v>
      </c>
      <c r="BC27" s="449"/>
      <c r="BD27" s="447">
        <v>6.39</v>
      </c>
      <c r="BE27" s="449"/>
      <c r="BF27" s="447">
        <v>6.45</v>
      </c>
      <c r="BG27" s="449"/>
      <c r="BH27" s="447">
        <v>4.66</v>
      </c>
      <c r="BI27" s="449"/>
      <c r="BJ27" s="447">
        <v>5.62</v>
      </c>
      <c r="BK27" s="449"/>
      <c r="BL27" s="454">
        <v>5.14</v>
      </c>
      <c r="BM27" s="455"/>
      <c r="BN27" s="447">
        <v>5.23</v>
      </c>
      <c r="BO27" s="449"/>
      <c r="BP27" s="447">
        <v>5</v>
      </c>
      <c r="BQ27" s="449"/>
      <c r="BR27" s="447">
        <v>5.37</v>
      </c>
      <c r="BS27" s="449"/>
      <c r="BT27" s="456">
        <v>4.9400000000000004</v>
      </c>
      <c r="BU27" s="413"/>
      <c r="BV27" s="456">
        <v>5.36</v>
      </c>
      <c r="BW27" s="413"/>
      <c r="BX27" s="447"/>
      <c r="BY27" s="449"/>
      <c r="BZ27" s="447"/>
      <c r="CA27" s="449"/>
      <c r="CB27" s="447"/>
      <c r="CC27" s="449"/>
      <c r="CD27" s="447"/>
      <c r="CE27" s="449"/>
      <c r="CF27" s="447"/>
      <c r="CG27" s="449"/>
      <c r="CH27" s="447"/>
      <c r="CI27" s="449"/>
      <c r="CJ27" s="447"/>
      <c r="CK27" s="449"/>
      <c r="CL27" s="447"/>
      <c r="CM27" s="449"/>
      <c r="CN27" s="447"/>
      <c r="CO27" s="449"/>
      <c r="CP27" s="447"/>
      <c r="CQ27" s="449"/>
      <c r="CR27" s="447"/>
      <c r="CS27" s="449"/>
      <c r="CT27" s="447"/>
      <c r="CU27" s="449"/>
      <c r="CV27" s="447"/>
      <c r="CW27" s="449"/>
      <c r="CX27" s="447"/>
      <c r="CY27" s="449"/>
      <c r="CZ27" s="447"/>
      <c r="DA27" s="449"/>
      <c r="DB27" s="447"/>
      <c r="DC27" s="449"/>
      <c r="DD27" s="447"/>
      <c r="DE27" s="449"/>
      <c r="DF27" s="447"/>
      <c r="DG27" s="449"/>
      <c r="DH27" s="447"/>
      <c r="DI27" s="449"/>
      <c r="DJ27" s="447"/>
      <c r="DK27" s="449"/>
      <c r="DL27" s="447"/>
      <c r="DM27" s="449"/>
      <c r="DN27" s="447"/>
      <c r="DO27" s="449"/>
      <c r="DP27" s="447"/>
      <c r="DQ27" s="449"/>
    </row>
    <row r="28" spans="1:121" s="249" customFormat="1" ht="14.25" x14ac:dyDescent="0.2">
      <c r="A28" s="255" t="s">
        <v>242</v>
      </c>
      <c r="B28" s="453">
        <v>5.16</v>
      </c>
      <c r="C28" s="453"/>
      <c r="D28" s="453">
        <v>4.5999999999999996</v>
      </c>
      <c r="E28" s="453"/>
      <c r="F28" s="453">
        <v>3.8</v>
      </c>
      <c r="G28" s="453"/>
      <c r="H28" s="453">
        <v>4.47</v>
      </c>
      <c r="I28" s="453"/>
      <c r="J28" s="447">
        <v>2.92</v>
      </c>
      <c r="K28" s="447"/>
      <c r="L28" s="447">
        <v>3.01</v>
      </c>
      <c r="M28" s="449"/>
      <c r="N28" s="453">
        <v>2.52</v>
      </c>
      <c r="O28" s="453"/>
      <c r="P28" s="451">
        <v>3.75</v>
      </c>
      <c r="Q28" s="451"/>
      <c r="R28" s="452">
        <v>3.06</v>
      </c>
      <c r="S28" s="453"/>
      <c r="T28" s="447">
        <v>4.0999999999999996</v>
      </c>
      <c r="U28" s="449"/>
      <c r="V28" s="453">
        <v>4.33</v>
      </c>
      <c r="W28" s="453"/>
      <c r="X28" s="447">
        <v>3.81</v>
      </c>
      <c r="Y28" s="448"/>
      <c r="Z28" s="447">
        <v>4.18</v>
      </c>
      <c r="AA28" s="449"/>
      <c r="AB28" s="447">
        <v>4.34</v>
      </c>
      <c r="AC28" s="448"/>
      <c r="AD28" s="447">
        <v>4.5599999999999996</v>
      </c>
      <c r="AE28" s="449"/>
      <c r="AF28" s="447">
        <v>3.83</v>
      </c>
      <c r="AG28" s="449"/>
      <c r="AH28" s="447">
        <v>4.13</v>
      </c>
      <c r="AI28" s="449"/>
      <c r="AJ28" s="447">
        <v>4.32</v>
      </c>
      <c r="AK28" s="448"/>
      <c r="AL28" s="447">
        <v>4.16</v>
      </c>
      <c r="AM28" s="450"/>
      <c r="AN28" s="447">
        <v>4.91</v>
      </c>
      <c r="AO28" s="449"/>
      <c r="AP28" s="447">
        <v>4.38</v>
      </c>
      <c r="AQ28" s="449"/>
      <c r="AR28" s="447">
        <v>5.08</v>
      </c>
      <c r="AS28" s="449"/>
      <c r="AT28" s="447">
        <v>5.05</v>
      </c>
      <c r="AU28" s="449"/>
      <c r="AV28" s="447">
        <v>4.2</v>
      </c>
      <c r="AW28" s="449"/>
      <c r="AX28" s="447">
        <v>5.0199999999999996</v>
      </c>
      <c r="AY28" s="449"/>
      <c r="AZ28" s="447">
        <v>4.5199999999999996</v>
      </c>
      <c r="BA28" s="449"/>
      <c r="BB28" s="447">
        <v>4.3499999999999996</v>
      </c>
      <c r="BC28" s="449"/>
      <c r="BD28" s="447">
        <v>4.54</v>
      </c>
      <c r="BE28" s="449"/>
      <c r="BF28" s="447">
        <v>4.63</v>
      </c>
      <c r="BG28" s="449"/>
      <c r="BH28" s="447">
        <v>5.94</v>
      </c>
      <c r="BI28" s="449"/>
      <c r="BJ28" s="447">
        <v>5.18</v>
      </c>
      <c r="BK28" s="449"/>
      <c r="BL28" s="454">
        <v>6</v>
      </c>
      <c r="BM28" s="455"/>
      <c r="BN28" s="447">
        <v>5.57</v>
      </c>
      <c r="BO28" s="449"/>
      <c r="BP28" s="447">
        <v>5</v>
      </c>
      <c r="BQ28" s="449"/>
      <c r="BR28" s="447">
        <v>5.42</v>
      </c>
      <c r="BS28" s="449"/>
      <c r="BT28" s="456">
        <v>5.07</v>
      </c>
      <c r="BU28" s="413"/>
      <c r="BV28" s="456">
        <v>4.6900000000000004</v>
      </c>
      <c r="BW28" s="413"/>
      <c r="BX28" s="447"/>
      <c r="BY28" s="449"/>
      <c r="BZ28" s="447"/>
      <c r="CA28" s="449"/>
      <c r="CB28" s="447"/>
      <c r="CC28" s="449"/>
      <c r="CD28" s="447"/>
      <c r="CE28" s="449"/>
      <c r="CF28" s="447"/>
      <c r="CG28" s="449"/>
      <c r="CH28" s="447"/>
      <c r="CI28" s="449"/>
      <c r="CJ28" s="447"/>
      <c r="CK28" s="449"/>
      <c r="CL28" s="447"/>
      <c r="CM28" s="449"/>
      <c r="CN28" s="447"/>
      <c r="CO28" s="449"/>
      <c r="CP28" s="447"/>
      <c r="CQ28" s="449"/>
      <c r="CR28" s="447"/>
      <c r="CS28" s="449"/>
      <c r="CT28" s="447"/>
      <c r="CU28" s="449"/>
      <c r="CV28" s="447"/>
      <c r="CW28" s="449"/>
      <c r="CX28" s="447"/>
      <c r="CY28" s="449"/>
      <c r="CZ28" s="447"/>
      <c r="DA28" s="449"/>
      <c r="DB28" s="447"/>
      <c r="DC28" s="449"/>
      <c r="DD28" s="447"/>
      <c r="DE28" s="449"/>
      <c r="DF28" s="447"/>
      <c r="DG28" s="449"/>
      <c r="DH28" s="447"/>
      <c r="DI28" s="449"/>
      <c r="DJ28" s="447"/>
      <c r="DK28" s="449"/>
      <c r="DL28" s="447"/>
      <c r="DM28" s="449"/>
      <c r="DN28" s="447"/>
      <c r="DO28" s="449"/>
      <c r="DP28" s="447"/>
      <c r="DQ28" s="449"/>
    </row>
    <row r="29" spans="1:121" s="249" customFormat="1" ht="14.25" x14ac:dyDescent="0.2">
      <c r="A29" s="255" t="s">
        <v>243</v>
      </c>
      <c r="B29" s="453">
        <v>0</v>
      </c>
      <c r="C29" s="453"/>
      <c r="D29" s="453">
        <v>0</v>
      </c>
      <c r="E29" s="453"/>
      <c r="F29" s="453" t="s">
        <v>244</v>
      </c>
      <c r="G29" s="453"/>
      <c r="H29" s="453" t="s">
        <v>244</v>
      </c>
      <c r="I29" s="453"/>
      <c r="J29" s="457" t="s">
        <v>244</v>
      </c>
      <c r="K29" s="457"/>
      <c r="L29" s="447">
        <v>0</v>
      </c>
      <c r="M29" s="449"/>
      <c r="N29" s="453">
        <v>2.15</v>
      </c>
      <c r="O29" s="453"/>
      <c r="P29" s="451">
        <v>4.3</v>
      </c>
      <c r="Q29" s="451"/>
      <c r="R29" s="452">
        <v>5.0999999999999996</v>
      </c>
      <c r="S29" s="453"/>
      <c r="T29" s="447">
        <v>5.24</v>
      </c>
      <c r="U29" s="449"/>
      <c r="V29" s="453">
        <v>5.69</v>
      </c>
      <c r="W29" s="453"/>
      <c r="X29" s="447">
        <v>5.0999999999999996</v>
      </c>
      <c r="Y29" s="448"/>
      <c r="Z29" s="447">
        <v>4.68</v>
      </c>
      <c r="AA29" s="449"/>
      <c r="AB29" s="447">
        <v>4.62</v>
      </c>
      <c r="AC29" s="448"/>
      <c r="AD29" s="447">
        <v>3.78</v>
      </c>
      <c r="AE29" s="449"/>
      <c r="AF29" s="447">
        <v>3.78</v>
      </c>
      <c r="AG29" s="449"/>
      <c r="AH29" s="447">
        <v>3.95</v>
      </c>
      <c r="AI29" s="449"/>
      <c r="AJ29" s="447">
        <v>4.42</v>
      </c>
      <c r="AK29" s="448"/>
      <c r="AL29" s="447">
        <v>4.3600000000000003</v>
      </c>
      <c r="AM29" s="450"/>
      <c r="AN29" s="447">
        <v>3.59</v>
      </c>
      <c r="AO29" s="449"/>
      <c r="AP29" s="447">
        <v>3.15</v>
      </c>
      <c r="AQ29" s="449"/>
      <c r="AR29" s="447">
        <v>4</v>
      </c>
      <c r="AS29" s="449"/>
      <c r="AT29" s="447">
        <v>3.58</v>
      </c>
      <c r="AU29" s="449"/>
      <c r="AV29" s="447">
        <v>3.12</v>
      </c>
      <c r="AW29" s="449"/>
      <c r="AX29" s="447">
        <v>3.95</v>
      </c>
      <c r="AY29" s="449"/>
      <c r="AZ29" s="447">
        <v>3.17</v>
      </c>
      <c r="BA29" s="449"/>
      <c r="BB29" s="447">
        <v>3.86</v>
      </c>
      <c r="BC29" s="449"/>
      <c r="BD29" s="447">
        <v>3.3</v>
      </c>
      <c r="BE29" s="449"/>
      <c r="BF29" s="447">
        <v>3.98</v>
      </c>
      <c r="BG29" s="449"/>
      <c r="BH29" s="447">
        <v>3.83</v>
      </c>
      <c r="BI29" s="449"/>
      <c r="BJ29" s="447">
        <v>3.52</v>
      </c>
      <c r="BK29" s="449"/>
      <c r="BL29" s="454">
        <v>3.59</v>
      </c>
      <c r="BM29" s="455"/>
      <c r="BN29" s="447">
        <v>4.12</v>
      </c>
      <c r="BO29" s="449"/>
      <c r="BP29" s="447">
        <v>5</v>
      </c>
      <c r="BQ29" s="449"/>
      <c r="BR29" s="447">
        <v>5.15</v>
      </c>
      <c r="BS29" s="449"/>
      <c r="BT29" s="456">
        <v>4.12</v>
      </c>
      <c r="BU29" s="413"/>
      <c r="BV29" s="456">
        <v>3.39</v>
      </c>
      <c r="BW29" s="413"/>
      <c r="BX29" s="447"/>
      <c r="BY29" s="449"/>
      <c r="BZ29" s="447"/>
      <c r="CA29" s="449"/>
      <c r="CB29" s="447"/>
      <c r="CC29" s="449"/>
      <c r="CD29" s="447"/>
      <c r="CE29" s="449"/>
      <c r="CF29" s="447"/>
      <c r="CG29" s="449"/>
      <c r="CH29" s="447"/>
      <c r="CI29" s="449"/>
      <c r="CJ29" s="447"/>
      <c r="CK29" s="449"/>
      <c r="CL29" s="447"/>
      <c r="CM29" s="449"/>
      <c r="CN29" s="447"/>
      <c r="CO29" s="449"/>
      <c r="CP29" s="447"/>
      <c r="CQ29" s="449"/>
      <c r="CR29" s="447"/>
      <c r="CS29" s="449"/>
      <c r="CT29" s="447"/>
      <c r="CU29" s="449"/>
      <c r="CV29" s="447"/>
      <c r="CW29" s="449"/>
      <c r="CX29" s="447"/>
      <c r="CY29" s="449"/>
      <c r="CZ29" s="447"/>
      <c r="DA29" s="449"/>
      <c r="DB29" s="447"/>
      <c r="DC29" s="449"/>
      <c r="DD29" s="447"/>
      <c r="DE29" s="449"/>
      <c r="DF29" s="447"/>
      <c r="DG29" s="449"/>
      <c r="DH29" s="447"/>
      <c r="DI29" s="449"/>
      <c r="DJ29" s="447"/>
      <c r="DK29" s="449"/>
      <c r="DL29" s="447"/>
      <c r="DM29" s="449"/>
      <c r="DN29" s="447"/>
      <c r="DO29" s="449"/>
      <c r="DP29" s="447"/>
      <c r="DQ29" s="449"/>
    </row>
    <row r="30" spans="1:121" s="256" customFormat="1" ht="14.25" x14ac:dyDescent="0.2">
      <c r="A30" s="255" t="s">
        <v>245</v>
      </c>
      <c r="B30" s="453">
        <v>0</v>
      </c>
      <c r="C30" s="453"/>
      <c r="D30" s="453">
        <v>0</v>
      </c>
      <c r="E30" s="453"/>
      <c r="F30" s="453" t="s">
        <v>244</v>
      </c>
      <c r="G30" s="453"/>
      <c r="H30" s="453" t="s">
        <v>244</v>
      </c>
      <c r="I30" s="453"/>
      <c r="J30" s="447">
        <v>2.64</v>
      </c>
      <c r="K30" s="447"/>
      <c r="L30" s="447">
        <v>2.21</v>
      </c>
      <c r="M30" s="449"/>
      <c r="N30" s="453">
        <v>2.92</v>
      </c>
      <c r="O30" s="453"/>
      <c r="P30" s="451">
        <v>2.84</v>
      </c>
      <c r="Q30" s="451"/>
      <c r="R30" s="452">
        <v>2.3199999999999998</v>
      </c>
      <c r="S30" s="453"/>
      <c r="T30" s="447">
        <v>2.67</v>
      </c>
      <c r="U30" s="449"/>
      <c r="V30" s="453">
        <v>2.67</v>
      </c>
      <c r="W30" s="453"/>
      <c r="X30" s="447">
        <v>2.84</v>
      </c>
      <c r="Y30" s="448"/>
      <c r="Z30" s="447">
        <v>2.3199999999999998</v>
      </c>
      <c r="AA30" s="449"/>
      <c r="AB30" s="447">
        <v>3.38</v>
      </c>
      <c r="AC30" s="448"/>
      <c r="AD30" s="447">
        <v>2.79</v>
      </c>
      <c r="AE30" s="449"/>
      <c r="AF30" s="447">
        <v>3.28</v>
      </c>
      <c r="AG30" s="449"/>
      <c r="AH30" s="447">
        <v>3.23</v>
      </c>
      <c r="AI30" s="449"/>
      <c r="AJ30" s="447">
        <v>2.63</v>
      </c>
      <c r="AK30" s="448"/>
      <c r="AL30" s="447">
        <v>3.21</v>
      </c>
      <c r="AM30" s="450"/>
      <c r="AN30" s="447">
        <v>3.12</v>
      </c>
      <c r="AO30" s="449"/>
      <c r="AP30" s="447">
        <v>3.04</v>
      </c>
      <c r="AQ30" s="449"/>
      <c r="AR30" s="447">
        <v>2.7</v>
      </c>
      <c r="AS30" s="449"/>
      <c r="AT30" s="447">
        <v>2.91</v>
      </c>
      <c r="AU30" s="449"/>
      <c r="AV30" s="447">
        <v>2.36</v>
      </c>
      <c r="AW30" s="449"/>
      <c r="AX30" s="447">
        <v>2.63</v>
      </c>
      <c r="AY30" s="449"/>
      <c r="AZ30" s="447">
        <v>2.9</v>
      </c>
      <c r="BA30" s="449"/>
      <c r="BB30" s="447">
        <v>2.76</v>
      </c>
      <c r="BC30" s="449"/>
      <c r="BD30" s="447">
        <v>2.89</v>
      </c>
      <c r="BE30" s="449"/>
      <c r="BF30" s="447">
        <v>3.42</v>
      </c>
      <c r="BG30" s="449"/>
      <c r="BH30" s="447">
        <v>3.29</v>
      </c>
      <c r="BI30" s="449"/>
      <c r="BJ30" s="447">
        <v>2.87</v>
      </c>
      <c r="BK30" s="449"/>
      <c r="BL30" s="454">
        <v>3.59</v>
      </c>
      <c r="BM30" s="455"/>
      <c r="BN30" s="447">
        <v>3.34</v>
      </c>
      <c r="BO30" s="449"/>
      <c r="BP30" s="447">
        <v>3</v>
      </c>
      <c r="BQ30" s="449"/>
      <c r="BR30" s="447">
        <v>2.94</v>
      </c>
      <c r="BS30" s="449"/>
      <c r="BT30" s="456">
        <v>3.02</v>
      </c>
      <c r="BU30" s="413"/>
      <c r="BV30" s="456">
        <v>3.17</v>
      </c>
      <c r="BW30" s="413"/>
      <c r="BX30" s="447"/>
      <c r="BY30" s="449"/>
      <c r="BZ30" s="447"/>
      <c r="CA30" s="449"/>
      <c r="CB30" s="447"/>
      <c r="CC30" s="449"/>
      <c r="CD30" s="447"/>
      <c r="CE30" s="449"/>
      <c r="CF30" s="447"/>
      <c r="CG30" s="449"/>
      <c r="CH30" s="447"/>
      <c r="CI30" s="449"/>
      <c r="CJ30" s="447"/>
      <c r="CK30" s="449"/>
      <c r="CL30" s="447"/>
      <c r="CM30" s="449"/>
      <c r="CN30" s="447"/>
      <c r="CO30" s="449"/>
      <c r="CP30" s="447"/>
      <c r="CQ30" s="449"/>
      <c r="CR30" s="447"/>
      <c r="CS30" s="449"/>
      <c r="CT30" s="447"/>
      <c r="CU30" s="449"/>
      <c r="CV30" s="447"/>
      <c r="CW30" s="449"/>
      <c r="CX30" s="447"/>
      <c r="CY30" s="449"/>
      <c r="CZ30" s="447"/>
      <c r="DA30" s="449"/>
      <c r="DB30" s="447"/>
      <c r="DC30" s="449"/>
      <c r="DD30" s="447"/>
      <c r="DE30" s="449"/>
      <c r="DF30" s="447"/>
      <c r="DG30" s="449"/>
      <c r="DH30" s="447"/>
      <c r="DI30" s="449"/>
      <c r="DJ30" s="447"/>
      <c r="DK30" s="449"/>
      <c r="DL30" s="447"/>
      <c r="DM30" s="449"/>
      <c r="DN30" s="447"/>
      <c r="DO30" s="449"/>
      <c r="DP30" s="447"/>
      <c r="DQ30" s="449"/>
    </row>
    <row r="31" spans="1:121" s="249" customFormat="1" ht="14.25" x14ac:dyDescent="0.2">
      <c r="A31" s="255" t="s">
        <v>246</v>
      </c>
      <c r="B31" s="453">
        <v>2.62</v>
      </c>
      <c r="C31" s="453"/>
      <c r="D31" s="453">
        <v>3.06</v>
      </c>
      <c r="E31" s="453"/>
      <c r="F31" s="453">
        <v>2.2599999999999998</v>
      </c>
      <c r="G31" s="453"/>
      <c r="H31" s="453">
        <v>3.84</v>
      </c>
      <c r="I31" s="453"/>
      <c r="J31" s="447">
        <v>5.38</v>
      </c>
      <c r="K31" s="447"/>
      <c r="L31" s="447">
        <v>5.6</v>
      </c>
      <c r="M31" s="449"/>
      <c r="N31" s="453">
        <v>3.35</v>
      </c>
      <c r="O31" s="453"/>
      <c r="P31" s="451">
        <v>2.62</v>
      </c>
      <c r="Q31" s="451"/>
      <c r="R31" s="452">
        <v>4.51</v>
      </c>
      <c r="S31" s="453"/>
      <c r="T31" s="447">
        <v>5.09</v>
      </c>
      <c r="U31" s="449"/>
      <c r="V31" s="453">
        <v>5</v>
      </c>
      <c r="W31" s="453"/>
      <c r="X31" s="447">
        <v>3.11</v>
      </c>
      <c r="Y31" s="448"/>
      <c r="Z31" s="447">
        <v>3.08</v>
      </c>
      <c r="AA31" s="449"/>
      <c r="AB31" s="447">
        <v>3.22</v>
      </c>
      <c r="AC31" s="448"/>
      <c r="AD31" s="447">
        <v>3.41</v>
      </c>
      <c r="AE31" s="449"/>
      <c r="AF31" s="447">
        <v>2.93</v>
      </c>
      <c r="AG31" s="449"/>
      <c r="AH31" s="447">
        <v>2.99</v>
      </c>
      <c r="AI31" s="449"/>
      <c r="AJ31" s="447">
        <v>3.18</v>
      </c>
      <c r="AK31" s="448"/>
      <c r="AL31" s="447">
        <v>2.59</v>
      </c>
      <c r="AM31" s="450"/>
      <c r="AN31" s="447">
        <v>2.34</v>
      </c>
      <c r="AO31" s="449"/>
      <c r="AP31" s="447">
        <v>2.44</v>
      </c>
      <c r="AQ31" s="449"/>
      <c r="AR31" s="447">
        <v>2.64</v>
      </c>
      <c r="AS31" s="449"/>
      <c r="AT31" s="447">
        <v>2.75</v>
      </c>
      <c r="AU31" s="449"/>
      <c r="AV31" s="447">
        <v>2.36</v>
      </c>
      <c r="AW31" s="449"/>
      <c r="AX31" s="447">
        <v>2.4500000000000002</v>
      </c>
      <c r="AY31" s="449"/>
      <c r="AZ31" s="447">
        <v>3.16</v>
      </c>
      <c r="BA31" s="449"/>
      <c r="BB31" s="447">
        <v>3.34</v>
      </c>
      <c r="BC31" s="449"/>
      <c r="BD31" s="447">
        <v>3.6</v>
      </c>
      <c r="BE31" s="449"/>
      <c r="BF31" s="447">
        <v>3.49</v>
      </c>
      <c r="BG31" s="449"/>
      <c r="BH31" s="447">
        <v>3.36</v>
      </c>
      <c r="BI31" s="449"/>
      <c r="BJ31" s="447">
        <v>3.2</v>
      </c>
      <c r="BK31" s="449"/>
      <c r="BL31" s="454">
        <v>3.08</v>
      </c>
      <c r="BM31" s="455"/>
      <c r="BN31" s="447">
        <v>3.54</v>
      </c>
      <c r="BO31" s="449"/>
      <c r="BP31" s="447">
        <v>4</v>
      </c>
      <c r="BQ31" s="449"/>
      <c r="BR31" s="447">
        <v>2.99</v>
      </c>
      <c r="BS31" s="449"/>
      <c r="BT31" s="456">
        <v>3.49</v>
      </c>
      <c r="BU31" s="413"/>
      <c r="BV31" s="456">
        <v>3.53</v>
      </c>
      <c r="BW31" s="413"/>
      <c r="BX31" s="447"/>
      <c r="BY31" s="449"/>
      <c r="BZ31" s="447"/>
      <c r="CA31" s="449"/>
      <c r="CB31" s="447"/>
      <c r="CC31" s="449"/>
      <c r="CD31" s="447"/>
      <c r="CE31" s="449"/>
      <c r="CF31" s="447"/>
      <c r="CG31" s="449"/>
      <c r="CH31" s="447"/>
      <c r="CI31" s="449"/>
      <c r="CJ31" s="447"/>
      <c r="CK31" s="449"/>
      <c r="CL31" s="447"/>
      <c r="CM31" s="449"/>
      <c r="CN31" s="447"/>
      <c r="CO31" s="449"/>
      <c r="CP31" s="447"/>
      <c r="CQ31" s="449"/>
      <c r="CR31" s="447"/>
      <c r="CS31" s="449"/>
      <c r="CT31" s="447"/>
      <c r="CU31" s="449"/>
      <c r="CV31" s="447"/>
      <c r="CW31" s="449"/>
      <c r="CX31" s="447"/>
      <c r="CY31" s="449"/>
      <c r="CZ31" s="447"/>
      <c r="DA31" s="449"/>
      <c r="DB31" s="447"/>
      <c r="DC31" s="449"/>
      <c r="DD31" s="447"/>
      <c r="DE31" s="449"/>
      <c r="DF31" s="447"/>
      <c r="DG31" s="449"/>
      <c r="DH31" s="447"/>
      <c r="DI31" s="449"/>
      <c r="DJ31" s="447"/>
      <c r="DK31" s="449"/>
      <c r="DL31" s="447"/>
      <c r="DM31" s="449"/>
      <c r="DN31" s="447"/>
      <c r="DO31" s="449"/>
      <c r="DP31" s="447"/>
      <c r="DQ31" s="449"/>
    </row>
    <row r="32" spans="1:121" s="249" customFormat="1" ht="14.25" x14ac:dyDescent="0.2">
      <c r="A32" s="255" t="s">
        <v>18</v>
      </c>
      <c r="B32" s="453">
        <v>6.92</v>
      </c>
      <c r="C32" s="453"/>
      <c r="D32" s="453">
        <v>8.27</v>
      </c>
      <c r="E32" s="453"/>
      <c r="F32" s="453">
        <v>14.06</v>
      </c>
      <c r="G32" s="453"/>
      <c r="H32" s="453">
        <v>16</v>
      </c>
      <c r="I32" s="453"/>
      <c r="J32" s="447">
        <v>14.71</v>
      </c>
      <c r="K32" s="447"/>
      <c r="L32" s="447">
        <v>14.8</v>
      </c>
      <c r="M32" s="449"/>
      <c r="N32" s="453">
        <v>14.1</v>
      </c>
      <c r="O32" s="453"/>
      <c r="P32" s="451">
        <v>9.07</v>
      </c>
      <c r="Q32" s="451"/>
      <c r="R32" s="452">
        <v>11.64</v>
      </c>
      <c r="S32" s="453"/>
      <c r="T32" s="447">
        <v>12</v>
      </c>
      <c r="U32" s="449"/>
      <c r="V32" s="453">
        <v>10.43</v>
      </c>
      <c r="W32" s="453"/>
      <c r="X32" s="447">
        <v>8.31</v>
      </c>
      <c r="Y32" s="448"/>
      <c r="Z32" s="447">
        <v>10.68</v>
      </c>
      <c r="AA32" s="449"/>
      <c r="AB32" s="447">
        <v>7.38</v>
      </c>
      <c r="AC32" s="448"/>
      <c r="AD32" s="447">
        <v>11.71</v>
      </c>
      <c r="AE32" s="449"/>
      <c r="AF32" s="447">
        <v>11.04</v>
      </c>
      <c r="AG32" s="449"/>
      <c r="AH32" s="447">
        <v>12</v>
      </c>
      <c r="AI32" s="449"/>
      <c r="AJ32" s="447">
        <v>10.17</v>
      </c>
      <c r="AK32" s="448"/>
      <c r="AL32" s="447">
        <v>11.14</v>
      </c>
      <c r="AM32" s="450"/>
      <c r="AN32" s="447">
        <v>12.8</v>
      </c>
      <c r="AO32" s="449"/>
      <c r="AP32" s="447">
        <v>9</v>
      </c>
      <c r="AQ32" s="449"/>
      <c r="AR32" s="447">
        <v>6.86</v>
      </c>
      <c r="AS32" s="449"/>
      <c r="AT32" s="447">
        <v>6.11</v>
      </c>
      <c r="AU32" s="449"/>
      <c r="AV32" s="447">
        <v>7.29</v>
      </c>
      <c r="AW32" s="449"/>
      <c r="AX32" s="447">
        <v>13.1</v>
      </c>
      <c r="AY32" s="449"/>
      <c r="AZ32" s="447">
        <v>10.16</v>
      </c>
      <c r="BA32" s="449"/>
      <c r="BB32" s="447">
        <v>12.8</v>
      </c>
      <c r="BC32" s="449"/>
      <c r="BD32" s="447">
        <v>11.5</v>
      </c>
      <c r="BE32" s="449"/>
      <c r="BF32" s="447">
        <v>13.63</v>
      </c>
      <c r="BG32" s="449"/>
      <c r="BH32" s="447">
        <v>16.899999999999999</v>
      </c>
      <c r="BI32" s="449"/>
      <c r="BJ32" s="447">
        <v>10.18</v>
      </c>
      <c r="BK32" s="449"/>
      <c r="BL32" s="454">
        <v>10.52</v>
      </c>
      <c r="BM32" s="455"/>
      <c r="BN32" s="447">
        <v>13.11</v>
      </c>
      <c r="BO32" s="449"/>
      <c r="BP32" s="447">
        <v>15</v>
      </c>
      <c r="BQ32" s="449"/>
      <c r="BR32" s="447">
        <v>9.5399999999999991</v>
      </c>
      <c r="BS32" s="449"/>
      <c r="BT32" s="456">
        <v>9.3699999999999992</v>
      </c>
      <c r="BU32" s="413"/>
      <c r="BV32" s="456">
        <v>9.73</v>
      </c>
      <c r="BW32" s="413"/>
      <c r="BX32" s="447"/>
      <c r="BY32" s="449"/>
      <c r="BZ32" s="447"/>
      <c r="CA32" s="449"/>
      <c r="CB32" s="447"/>
      <c r="CC32" s="449"/>
      <c r="CD32" s="447"/>
      <c r="CE32" s="449"/>
      <c r="CF32" s="447"/>
      <c r="CG32" s="449"/>
      <c r="CH32" s="447"/>
      <c r="CI32" s="449"/>
      <c r="CJ32" s="447"/>
      <c r="CK32" s="449"/>
      <c r="CL32" s="447"/>
      <c r="CM32" s="449"/>
      <c r="CN32" s="447"/>
      <c r="CO32" s="449"/>
      <c r="CP32" s="447"/>
      <c r="CQ32" s="449"/>
      <c r="CR32" s="447"/>
      <c r="CS32" s="449"/>
      <c r="CT32" s="447"/>
      <c r="CU32" s="449"/>
      <c r="CV32" s="447"/>
      <c r="CW32" s="449"/>
      <c r="CX32" s="447"/>
      <c r="CY32" s="449"/>
      <c r="CZ32" s="447"/>
      <c r="DA32" s="449"/>
      <c r="DB32" s="447"/>
      <c r="DC32" s="449"/>
      <c r="DD32" s="447"/>
      <c r="DE32" s="449"/>
      <c r="DF32" s="447"/>
      <c r="DG32" s="449"/>
      <c r="DH32" s="447"/>
      <c r="DI32" s="449"/>
      <c r="DJ32" s="447"/>
      <c r="DK32" s="449"/>
      <c r="DL32" s="447"/>
      <c r="DM32" s="449"/>
      <c r="DN32" s="447"/>
      <c r="DO32" s="449"/>
      <c r="DP32" s="447"/>
      <c r="DQ32" s="449"/>
    </row>
    <row r="33" spans="1:121" s="249" customFormat="1" ht="14.25" hidden="1" customHeight="1" x14ac:dyDescent="0.25">
      <c r="A33" s="255" t="s">
        <v>247</v>
      </c>
      <c r="B33" s="453">
        <v>5.58</v>
      </c>
      <c r="C33" s="453"/>
      <c r="D33" s="453">
        <v>3.85</v>
      </c>
      <c r="E33" s="453"/>
      <c r="F33" s="453">
        <v>2.7</v>
      </c>
      <c r="G33" s="453"/>
      <c r="H33" s="453" t="s">
        <v>244</v>
      </c>
      <c r="I33" s="453"/>
      <c r="J33" s="457" t="s">
        <v>244</v>
      </c>
      <c r="K33" s="457"/>
      <c r="L33" s="447">
        <v>2.82</v>
      </c>
      <c r="M33" s="449"/>
      <c r="N33" s="453">
        <v>2.5499999999999998</v>
      </c>
      <c r="O33" s="453"/>
      <c r="P33" s="451">
        <v>2.62</v>
      </c>
      <c r="Q33" s="451"/>
      <c r="R33" s="452" t="s">
        <v>88</v>
      </c>
      <c r="S33" s="453"/>
      <c r="T33" s="458" t="s">
        <v>88</v>
      </c>
      <c r="U33" s="459"/>
      <c r="V33" s="453">
        <v>5</v>
      </c>
      <c r="W33" s="453"/>
      <c r="X33" s="447">
        <v>4.0599999999999996</v>
      </c>
      <c r="Y33" s="448"/>
      <c r="Z33" s="447">
        <v>2.81</v>
      </c>
      <c r="AA33" s="449"/>
      <c r="AB33" s="447">
        <v>3.66</v>
      </c>
      <c r="AC33" s="448"/>
      <c r="AD33" s="447">
        <v>4.47</v>
      </c>
      <c r="AE33" s="449"/>
      <c r="AF33" s="447">
        <v>3.47</v>
      </c>
      <c r="AG33" s="449"/>
      <c r="AH33" s="447">
        <v>5.15</v>
      </c>
      <c r="AI33" s="449"/>
      <c r="AJ33" s="447">
        <v>0</v>
      </c>
      <c r="AK33" s="448"/>
      <c r="AL33" s="447">
        <v>0</v>
      </c>
      <c r="AM33" s="450"/>
      <c r="AN33" s="466"/>
      <c r="AO33" s="466"/>
      <c r="AP33" s="450"/>
      <c r="AQ33" s="448"/>
      <c r="AR33" s="447"/>
      <c r="AS33" s="448"/>
      <c r="AT33" s="447"/>
      <c r="AU33" s="448"/>
      <c r="AV33" s="447">
        <v>0</v>
      </c>
      <c r="AW33" s="449"/>
      <c r="AX33" s="464"/>
      <c r="AY33" s="465"/>
      <c r="AZ33" s="464"/>
      <c r="BA33" s="465"/>
      <c r="BB33" s="447"/>
      <c r="BC33" s="449"/>
      <c r="BD33" s="464"/>
      <c r="BE33" s="465"/>
      <c r="BF33" s="464"/>
      <c r="BG33" s="465"/>
      <c r="BH33" s="462"/>
      <c r="BI33" s="463"/>
      <c r="BJ33" s="462"/>
      <c r="BK33" s="463"/>
      <c r="BL33" s="460"/>
      <c r="BM33" s="461"/>
      <c r="BN33" s="462"/>
      <c r="BO33" s="463"/>
      <c r="BP33" s="464"/>
      <c r="BQ33" s="465"/>
      <c r="BR33" s="464"/>
      <c r="BS33" s="465"/>
      <c r="BT33" s="423"/>
      <c r="BU33" s="424"/>
      <c r="BV33" s="423"/>
      <c r="BW33" s="424"/>
      <c r="BX33" s="447"/>
      <c r="BY33" s="449"/>
      <c r="BZ33" s="447"/>
      <c r="CA33" s="449"/>
      <c r="CB33" s="447"/>
      <c r="CC33" s="449"/>
      <c r="CD33" s="447"/>
      <c r="CE33" s="449"/>
      <c r="CF33" s="447"/>
      <c r="CG33" s="449"/>
      <c r="CH33" s="447"/>
      <c r="CI33" s="449"/>
      <c r="CJ33" s="447"/>
      <c r="CK33" s="449"/>
      <c r="CL33" s="447"/>
      <c r="CM33" s="449"/>
      <c r="CN33" s="447"/>
      <c r="CO33" s="449"/>
      <c r="CP33" s="447"/>
      <c r="CQ33" s="449"/>
      <c r="CR33" s="447"/>
      <c r="CS33" s="449"/>
      <c r="CT33" s="447"/>
      <c r="CU33" s="449"/>
      <c r="CV33" s="447"/>
      <c r="CW33" s="449"/>
      <c r="CX33" s="447"/>
      <c r="CY33" s="449"/>
      <c r="CZ33" s="447"/>
      <c r="DA33" s="449"/>
      <c r="DB33" s="447"/>
      <c r="DC33" s="449"/>
      <c r="DD33" s="447"/>
      <c r="DE33" s="449"/>
      <c r="DF33" s="447"/>
      <c r="DG33" s="449"/>
      <c r="DH33" s="447"/>
      <c r="DI33" s="449"/>
      <c r="DJ33" s="447"/>
      <c r="DK33" s="449"/>
      <c r="DL33" s="447"/>
      <c r="DM33" s="449"/>
      <c r="DN33" s="447"/>
      <c r="DO33" s="449"/>
      <c r="DP33" s="447"/>
      <c r="DQ33" s="449"/>
    </row>
    <row r="34" spans="1:121" s="249" customFormat="1" ht="15" hidden="1" customHeight="1" x14ac:dyDescent="0.25">
      <c r="A34" s="255" t="s">
        <v>248</v>
      </c>
      <c r="B34" s="453">
        <v>6.62</v>
      </c>
      <c r="C34" s="453"/>
      <c r="D34" s="453">
        <v>4.43</v>
      </c>
      <c r="E34" s="453"/>
      <c r="F34" s="453">
        <v>1.54</v>
      </c>
      <c r="G34" s="453"/>
      <c r="H34" s="453" t="s">
        <v>244</v>
      </c>
      <c r="I34" s="453"/>
      <c r="J34" s="457" t="s">
        <v>244</v>
      </c>
      <c r="K34" s="457"/>
      <c r="L34" s="447">
        <v>4.32</v>
      </c>
      <c r="M34" s="449"/>
      <c r="N34" s="453">
        <v>6.54</v>
      </c>
      <c r="O34" s="453"/>
      <c r="P34" s="451">
        <v>3.9</v>
      </c>
      <c r="Q34" s="451"/>
      <c r="R34" s="452" t="s">
        <v>88</v>
      </c>
      <c r="S34" s="453"/>
      <c r="T34" s="458" t="s">
        <v>88</v>
      </c>
      <c r="U34" s="459"/>
      <c r="V34" s="453" t="s">
        <v>88</v>
      </c>
      <c r="W34" s="453"/>
      <c r="X34" s="458" t="s">
        <v>88</v>
      </c>
      <c r="Y34" s="467"/>
      <c r="Z34" s="458"/>
      <c r="AA34" s="467"/>
      <c r="AB34" s="458">
        <v>0</v>
      </c>
      <c r="AC34" s="467"/>
      <c r="AD34" s="464"/>
      <c r="AE34" s="465"/>
      <c r="AF34" s="464"/>
      <c r="AG34" s="465"/>
      <c r="AH34" s="458">
        <v>0</v>
      </c>
      <c r="AI34" s="459"/>
      <c r="AJ34" s="458">
        <v>0</v>
      </c>
      <c r="AK34" s="467"/>
      <c r="AL34" s="458">
        <v>0</v>
      </c>
      <c r="AM34" s="468"/>
      <c r="AN34" s="469"/>
      <c r="AO34" s="469"/>
      <c r="AP34" s="468"/>
      <c r="AQ34" s="467"/>
      <c r="AR34" s="458"/>
      <c r="AS34" s="467"/>
      <c r="AT34" s="458"/>
      <c r="AU34" s="467"/>
      <c r="AV34" s="458">
        <v>0</v>
      </c>
      <c r="AW34" s="459"/>
      <c r="AX34" s="464"/>
      <c r="AY34" s="465"/>
      <c r="AZ34" s="464"/>
      <c r="BA34" s="465"/>
      <c r="BB34" s="458"/>
      <c r="BC34" s="459"/>
      <c r="BD34" s="464"/>
      <c r="BE34" s="465"/>
      <c r="BF34" s="464"/>
      <c r="BG34" s="465"/>
      <c r="BH34" s="462"/>
      <c r="BI34" s="463"/>
      <c r="BJ34" s="462"/>
      <c r="BK34" s="463"/>
      <c r="BL34" s="460"/>
      <c r="BM34" s="461"/>
      <c r="BN34" s="462"/>
      <c r="BO34" s="463"/>
      <c r="BP34" s="464"/>
      <c r="BQ34" s="465"/>
      <c r="BR34" s="464"/>
      <c r="BS34" s="465"/>
      <c r="BT34" s="423"/>
      <c r="BU34" s="424"/>
      <c r="BV34" s="423"/>
      <c r="BW34" s="424"/>
      <c r="BX34" s="458"/>
      <c r="BY34" s="459"/>
      <c r="BZ34" s="458"/>
      <c r="CA34" s="459"/>
      <c r="CB34" s="458"/>
      <c r="CC34" s="459"/>
      <c r="CD34" s="458"/>
      <c r="CE34" s="459"/>
      <c r="CF34" s="458"/>
      <c r="CG34" s="459"/>
      <c r="CH34" s="458"/>
      <c r="CI34" s="459"/>
      <c r="CJ34" s="458"/>
      <c r="CK34" s="459"/>
      <c r="CL34" s="458"/>
      <c r="CM34" s="459"/>
      <c r="CN34" s="458"/>
      <c r="CO34" s="459"/>
      <c r="CP34" s="458"/>
      <c r="CQ34" s="459"/>
      <c r="CR34" s="458"/>
      <c r="CS34" s="459"/>
      <c r="CT34" s="458"/>
      <c r="CU34" s="459"/>
      <c r="CV34" s="458"/>
      <c r="CW34" s="459"/>
      <c r="CX34" s="458"/>
      <c r="CY34" s="459"/>
      <c r="CZ34" s="458"/>
      <c r="DA34" s="459"/>
      <c r="DB34" s="458"/>
      <c r="DC34" s="459"/>
      <c r="DD34" s="458"/>
      <c r="DE34" s="459"/>
      <c r="DF34" s="458"/>
      <c r="DG34" s="459"/>
      <c r="DH34" s="458"/>
      <c r="DI34" s="459"/>
      <c r="DJ34" s="458"/>
      <c r="DK34" s="459"/>
      <c r="DL34" s="458"/>
      <c r="DM34" s="459"/>
      <c r="DN34" s="458"/>
      <c r="DO34" s="459"/>
      <c r="DP34" s="458"/>
      <c r="DQ34" s="459"/>
    </row>
    <row r="35" spans="1:121" s="249" customFormat="1" ht="12.75" customHeight="1" x14ac:dyDescent="0.2">
      <c r="A35" s="255" t="s">
        <v>249</v>
      </c>
      <c r="B35" s="453">
        <v>6.54</v>
      </c>
      <c r="C35" s="453"/>
      <c r="D35" s="453">
        <v>5.32</v>
      </c>
      <c r="E35" s="453"/>
      <c r="F35" s="453">
        <v>4.74</v>
      </c>
      <c r="G35" s="453"/>
      <c r="H35" s="453">
        <v>5.7</v>
      </c>
      <c r="I35" s="453"/>
      <c r="J35" s="447">
        <v>6.06</v>
      </c>
      <c r="K35" s="447"/>
      <c r="L35" s="447">
        <v>6.19</v>
      </c>
      <c r="M35" s="449"/>
      <c r="N35" s="453">
        <v>8.33</v>
      </c>
      <c r="O35" s="453"/>
      <c r="P35" s="470">
        <v>7.14</v>
      </c>
      <c r="Q35" s="470"/>
      <c r="R35" s="452">
        <v>8.1300000000000008</v>
      </c>
      <c r="S35" s="453"/>
      <c r="T35" s="447">
        <v>7.32</v>
      </c>
      <c r="U35" s="449"/>
      <c r="V35" s="453">
        <v>6.37</v>
      </c>
      <c r="W35" s="453"/>
      <c r="X35" s="447">
        <v>5.88</v>
      </c>
      <c r="Y35" s="448"/>
      <c r="Z35" s="447">
        <v>4.26</v>
      </c>
      <c r="AA35" s="449"/>
      <c r="AB35" s="447">
        <v>6.1</v>
      </c>
      <c r="AC35" s="448"/>
      <c r="AD35" s="447">
        <v>4.4400000000000004</v>
      </c>
      <c r="AE35" s="449"/>
      <c r="AF35" s="447">
        <v>4.72</v>
      </c>
      <c r="AG35" s="449"/>
      <c r="AH35" s="447">
        <v>5.26</v>
      </c>
      <c r="AI35" s="449"/>
      <c r="AJ35" s="447">
        <v>5.17</v>
      </c>
      <c r="AK35" s="448"/>
      <c r="AL35" s="447">
        <v>5.33</v>
      </c>
      <c r="AM35" s="450"/>
      <c r="AN35" s="447">
        <v>5.18</v>
      </c>
      <c r="AO35" s="449"/>
      <c r="AP35" s="447">
        <v>5.88</v>
      </c>
      <c r="AQ35" s="449"/>
      <c r="AR35" s="447">
        <v>5.33</v>
      </c>
      <c r="AS35" s="449"/>
      <c r="AT35" s="447">
        <v>4.3600000000000003</v>
      </c>
      <c r="AU35" s="449"/>
      <c r="AV35" s="447">
        <v>3.83</v>
      </c>
      <c r="AW35" s="449"/>
      <c r="AX35" s="447">
        <v>5.08</v>
      </c>
      <c r="AY35" s="449"/>
      <c r="AZ35" s="447">
        <v>4.63</v>
      </c>
      <c r="BA35" s="449"/>
      <c r="BB35" s="447">
        <v>4.76</v>
      </c>
      <c r="BC35" s="449"/>
      <c r="BD35" s="447">
        <v>4.21</v>
      </c>
      <c r="BE35" s="449"/>
      <c r="BF35" s="447">
        <v>4.8</v>
      </c>
      <c r="BG35" s="449"/>
      <c r="BH35" s="447">
        <v>4.5599999999999996</v>
      </c>
      <c r="BI35" s="449"/>
      <c r="BJ35" s="447">
        <v>5.29</v>
      </c>
      <c r="BK35" s="449"/>
      <c r="BL35" s="454">
        <v>5.33</v>
      </c>
      <c r="BM35" s="455"/>
      <c r="BN35" s="447">
        <v>4.8</v>
      </c>
      <c r="BO35" s="449"/>
      <c r="BP35" s="447">
        <v>5</v>
      </c>
      <c r="BQ35" s="449"/>
      <c r="BR35" s="447">
        <v>7.49</v>
      </c>
      <c r="BS35" s="449"/>
      <c r="BT35" s="456">
        <v>5.69</v>
      </c>
      <c r="BU35" s="413"/>
      <c r="BV35" s="456">
        <v>5.43</v>
      </c>
      <c r="BW35" s="413"/>
      <c r="BX35" s="447"/>
      <c r="BY35" s="449"/>
      <c r="BZ35" s="447"/>
      <c r="CA35" s="449"/>
      <c r="CB35" s="447"/>
      <c r="CC35" s="449"/>
      <c r="CD35" s="447"/>
      <c r="CE35" s="449"/>
      <c r="CF35" s="447"/>
      <c r="CG35" s="449"/>
      <c r="CH35" s="447"/>
      <c r="CI35" s="449"/>
      <c r="CJ35" s="447"/>
      <c r="CK35" s="449"/>
      <c r="CL35" s="447"/>
      <c r="CM35" s="449"/>
      <c r="CN35" s="447"/>
      <c r="CO35" s="449"/>
      <c r="CP35" s="447"/>
      <c r="CQ35" s="449"/>
      <c r="CR35" s="447"/>
      <c r="CS35" s="449"/>
      <c r="CT35" s="447"/>
      <c r="CU35" s="449"/>
      <c r="CV35" s="447"/>
      <c r="CW35" s="449"/>
      <c r="CX35" s="447"/>
      <c r="CY35" s="449"/>
      <c r="CZ35" s="447"/>
      <c r="DA35" s="449"/>
      <c r="DB35" s="447"/>
      <c r="DC35" s="449"/>
      <c r="DD35" s="447"/>
      <c r="DE35" s="449"/>
      <c r="DF35" s="447"/>
      <c r="DG35" s="449"/>
      <c r="DH35" s="447"/>
      <c r="DI35" s="449"/>
      <c r="DJ35" s="447"/>
      <c r="DK35" s="449"/>
      <c r="DL35" s="447"/>
      <c r="DM35" s="449"/>
      <c r="DN35" s="447"/>
      <c r="DO35" s="449"/>
      <c r="DP35" s="447"/>
      <c r="DQ35" s="449"/>
    </row>
    <row r="36" spans="1:121" s="249" customFormat="1" ht="14.25" x14ac:dyDescent="0.2">
      <c r="A36" s="255" t="s">
        <v>251</v>
      </c>
      <c r="B36" s="453"/>
      <c r="C36" s="453"/>
      <c r="D36" s="453"/>
      <c r="E36" s="453"/>
      <c r="F36" s="453"/>
      <c r="G36" s="453"/>
      <c r="H36" s="453">
        <v>6.58</v>
      </c>
      <c r="I36" s="453"/>
      <c r="J36" s="447">
        <v>6.71</v>
      </c>
      <c r="K36" s="447"/>
      <c r="L36" s="447">
        <v>10</v>
      </c>
      <c r="M36" s="449"/>
      <c r="N36" s="453">
        <v>8.64</v>
      </c>
      <c r="O36" s="453"/>
      <c r="P36" s="451" t="s">
        <v>256</v>
      </c>
      <c r="Q36" s="451"/>
      <c r="R36" s="452">
        <v>7.2</v>
      </c>
      <c r="S36" s="453"/>
      <c r="T36" s="447">
        <v>8.08</v>
      </c>
      <c r="U36" s="449"/>
      <c r="V36" s="453">
        <v>6.62</v>
      </c>
      <c r="W36" s="453"/>
      <c r="X36" s="447">
        <v>4.6500000000000004</v>
      </c>
      <c r="Y36" s="448"/>
      <c r="Z36" s="447">
        <v>4.32</v>
      </c>
      <c r="AA36" s="449"/>
      <c r="AB36" s="447">
        <v>6.22</v>
      </c>
      <c r="AC36" s="448"/>
      <c r="AD36" s="447">
        <v>7.38</v>
      </c>
      <c r="AE36" s="449"/>
      <c r="AF36" s="447">
        <v>8.81</v>
      </c>
      <c r="AG36" s="449"/>
      <c r="AH36" s="447">
        <v>9.2899999999999991</v>
      </c>
      <c r="AI36" s="449"/>
      <c r="AJ36" s="447">
        <v>13.44</v>
      </c>
      <c r="AK36" s="448"/>
      <c r="AL36" s="447">
        <v>8.89</v>
      </c>
      <c r="AM36" s="450"/>
      <c r="AN36" s="447">
        <v>6</v>
      </c>
      <c r="AO36" s="449"/>
      <c r="AP36" s="447">
        <v>8.8000000000000007</v>
      </c>
      <c r="AQ36" s="449"/>
      <c r="AR36" s="447">
        <v>10.83</v>
      </c>
      <c r="AS36" s="449"/>
      <c r="AT36" s="447">
        <v>7.25</v>
      </c>
      <c r="AU36" s="449"/>
      <c r="AV36" s="447">
        <v>6.33</v>
      </c>
      <c r="AW36" s="449"/>
      <c r="AX36" s="447">
        <v>6.92</v>
      </c>
      <c r="AY36" s="449"/>
      <c r="AZ36" s="447">
        <v>9.75</v>
      </c>
      <c r="BA36" s="449"/>
      <c r="BB36" s="447">
        <v>6.54</v>
      </c>
      <c r="BC36" s="449"/>
      <c r="BD36" s="447">
        <v>7.5</v>
      </c>
      <c r="BE36" s="449"/>
      <c r="BF36" s="447">
        <v>9.31</v>
      </c>
      <c r="BG36" s="449"/>
      <c r="BH36" s="447">
        <v>11.95</v>
      </c>
      <c r="BI36" s="449"/>
      <c r="BJ36" s="447">
        <v>11.31</v>
      </c>
      <c r="BK36" s="449"/>
      <c r="BL36" s="454">
        <v>8.59</v>
      </c>
      <c r="BM36" s="455"/>
      <c r="BN36" s="447">
        <v>10.95</v>
      </c>
      <c r="BO36" s="449"/>
      <c r="BP36" s="447">
        <v>11</v>
      </c>
      <c r="BQ36" s="449"/>
      <c r="BR36" s="447">
        <v>8.27</v>
      </c>
      <c r="BS36" s="449"/>
      <c r="BT36" s="456">
        <v>8.9600000000000009</v>
      </c>
      <c r="BU36" s="413"/>
      <c r="BV36" s="456">
        <v>7.04</v>
      </c>
      <c r="BW36" s="413"/>
      <c r="BX36" s="447"/>
      <c r="BY36" s="449"/>
      <c r="BZ36" s="447"/>
      <c r="CA36" s="449"/>
      <c r="CB36" s="447"/>
      <c r="CC36" s="449"/>
      <c r="CD36" s="447"/>
      <c r="CE36" s="449"/>
      <c r="CF36" s="447"/>
      <c r="CG36" s="449"/>
      <c r="CH36" s="447"/>
      <c r="CI36" s="449"/>
      <c r="CJ36" s="447"/>
      <c r="CK36" s="449"/>
      <c r="CL36" s="447"/>
      <c r="CM36" s="449"/>
      <c r="CN36" s="447"/>
      <c r="CO36" s="449"/>
      <c r="CP36" s="447"/>
      <c r="CQ36" s="449"/>
      <c r="CR36" s="447"/>
      <c r="CS36" s="449"/>
      <c r="CT36" s="447"/>
      <c r="CU36" s="449"/>
      <c r="CV36" s="447"/>
      <c r="CW36" s="449"/>
      <c r="CX36" s="447"/>
      <c r="CY36" s="449"/>
      <c r="CZ36" s="447"/>
      <c r="DA36" s="449"/>
      <c r="DB36" s="447"/>
      <c r="DC36" s="449"/>
      <c r="DD36" s="447"/>
      <c r="DE36" s="449"/>
      <c r="DF36" s="447"/>
      <c r="DG36" s="449"/>
      <c r="DH36" s="447"/>
      <c r="DI36" s="449"/>
      <c r="DJ36" s="447"/>
      <c r="DK36" s="449"/>
      <c r="DL36" s="447"/>
      <c r="DM36" s="449"/>
      <c r="DN36" s="447"/>
      <c r="DO36" s="449"/>
      <c r="DP36" s="447"/>
      <c r="DQ36" s="449"/>
    </row>
    <row r="37" spans="1:121" s="249" customFormat="1" x14ac:dyDescent="0.2">
      <c r="A37" s="255" t="s">
        <v>252</v>
      </c>
      <c r="B37" s="453"/>
      <c r="C37" s="453"/>
      <c r="D37" s="453"/>
      <c r="E37" s="453"/>
      <c r="F37" s="453"/>
      <c r="G37" s="453"/>
      <c r="H37" s="453"/>
      <c r="I37" s="453"/>
      <c r="J37" s="447"/>
      <c r="K37" s="447"/>
      <c r="L37" s="447">
        <v>7.5</v>
      </c>
      <c r="M37" s="449"/>
      <c r="N37" s="453">
        <v>9.86</v>
      </c>
      <c r="O37" s="453"/>
      <c r="P37" s="470">
        <v>5.32</v>
      </c>
      <c r="Q37" s="470"/>
      <c r="R37" s="452">
        <v>11.05</v>
      </c>
      <c r="S37" s="453"/>
      <c r="T37" s="447">
        <v>11.75</v>
      </c>
      <c r="U37" s="449"/>
      <c r="V37" s="453">
        <v>10.7</v>
      </c>
      <c r="W37" s="453"/>
      <c r="X37" s="447">
        <v>10.039999999999999</v>
      </c>
      <c r="Y37" s="448"/>
      <c r="Z37" s="447">
        <v>13.14</v>
      </c>
      <c r="AA37" s="449"/>
      <c r="AB37" s="447">
        <v>9.93</v>
      </c>
      <c r="AC37" s="448"/>
      <c r="AD37" s="447">
        <v>10.91</v>
      </c>
      <c r="AE37" s="449"/>
      <c r="AF37" s="447">
        <v>11.45</v>
      </c>
      <c r="AG37" s="449"/>
      <c r="AH37" s="447">
        <v>17.940000000000001</v>
      </c>
      <c r="AI37" s="449"/>
      <c r="AJ37" s="447">
        <v>11.29</v>
      </c>
      <c r="AK37" s="448"/>
      <c r="AL37" s="447">
        <v>18.27</v>
      </c>
      <c r="AM37" s="450"/>
      <c r="AN37" s="447">
        <v>12.72</v>
      </c>
      <c r="AO37" s="449"/>
      <c r="AP37" s="447">
        <v>11.83</v>
      </c>
      <c r="AQ37" s="449"/>
      <c r="AR37" s="447">
        <v>12.05</v>
      </c>
      <c r="AS37" s="449"/>
      <c r="AT37" s="447">
        <v>12.9</v>
      </c>
      <c r="AU37" s="449"/>
      <c r="AV37" s="447">
        <v>15</v>
      </c>
      <c r="AW37" s="449"/>
      <c r="AX37" s="447">
        <v>9.5500000000000007</v>
      </c>
      <c r="AY37" s="449"/>
      <c r="AZ37" s="447">
        <v>16.8</v>
      </c>
      <c r="BA37" s="449"/>
      <c r="BB37" s="447">
        <v>11.64</v>
      </c>
      <c r="BC37" s="449"/>
      <c r="BD37" s="447">
        <v>16.440000000000001</v>
      </c>
      <c r="BE37" s="449"/>
      <c r="BF37" s="447">
        <v>18.559999999999999</v>
      </c>
      <c r="BG37" s="449"/>
      <c r="BH37" s="447">
        <v>17.920000000000002</v>
      </c>
      <c r="BI37" s="449"/>
      <c r="BJ37" s="447">
        <v>15.1</v>
      </c>
      <c r="BK37" s="449"/>
      <c r="BL37" s="454">
        <v>15.35</v>
      </c>
      <c r="BM37" s="455"/>
      <c r="BN37" s="447">
        <v>15</v>
      </c>
      <c r="BO37" s="449"/>
      <c r="BP37" s="447">
        <v>13</v>
      </c>
      <c r="BQ37" s="449"/>
      <c r="BR37" s="447">
        <v>14.42</v>
      </c>
      <c r="BS37" s="449"/>
      <c r="BT37" s="456">
        <v>12.95</v>
      </c>
      <c r="BU37" s="413"/>
      <c r="BV37" s="456">
        <v>12.28</v>
      </c>
      <c r="BW37" s="413"/>
      <c r="BX37" s="447"/>
      <c r="BY37" s="449"/>
      <c r="BZ37" s="447"/>
      <c r="CA37" s="449"/>
      <c r="CB37" s="447"/>
      <c r="CC37" s="449"/>
      <c r="CD37" s="447"/>
      <c r="CE37" s="449"/>
      <c r="CF37" s="447"/>
      <c r="CG37" s="449"/>
      <c r="CH37" s="447"/>
      <c r="CI37" s="449"/>
      <c r="CJ37" s="447"/>
      <c r="CK37" s="449"/>
      <c r="CL37" s="447"/>
      <c r="CM37" s="449"/>
      <c r="CN37" s="447"/>
      <c r="CO37" s="449"/>
      <c r="CP37" s="447"/>
      <c r="CQ37" s="449"/>
      <c r="CR37" s="447"/>
      <c r="CS37" s="449"/>
      <c r="CT37" s="447"/>
      <c r="CU37" s="449"/>
      <c r="CV37" s="447"/>
      <c r="CW37" s="449"/>
      <c r="CX37" s="447"/>
      <c r="CY37" s="449"/>
      <c r="CZ37" s="447"/>
      <c r="DA37" s="449"/>
      <c r="DB37" s="447"/>
      <c r="DC37" s="449"/>
      <c r="DD37" s="447"/>
      <c r="DE37" s="449"/>
      <c r="DF37" s="447"/>
      <c r="DG37" s="449"/>
      <c r="DH37" s="447"/>
      <c r="DI37" s="449"/>
      <c r="DJ37" s="447"/>
      <c r="DK37" s="449"/>
      <c r="DL37" s="447"/>
      <c r="DM37" s="449"/>
      <c r="DN37" s="447"/>
      <c r="DO37" s="449"/>
      <c r="DP37" s="447"/>
      <c r="DQ37" s="449"/>
    </row>
    <row r="38" spans="1:121" s="249" customFormat="1" ht="14.25" x14ac:dyDescent="0.2">
      <c r="A38" s="255" t="s">
        <v>253</v>
      </c>
      <c r="B38" s="453"/>
      <c r="C38" s="453"/>
      <c r="D38" s="453"/>
      <c r="E38" s="453"/>
      <c r="F38" s="453"/>
      <c r="G38" s="453"/>
      <c r="H38" s="453"/>
      <c r="I38" s="453"/>
      <c r="J38" s="447"/>
      <c r="K38" s="447"/>
      <c r="L38" s="447">
        <v>8</v>
      </c>
      <c r="M38" s="449"/>
      <c r="N38" s="453">
        <v>5.71</v>
      </c>
      <c r="O38" s="453"/>
      <c r="P38" s="471">
        <v>3.88</v>
      </c>
      <c r="Q38" s="472"/>
      <c r="R38" s="453">
        <v>3.22</v>
      </c>
      <c r="S38" s="453"/>
      <c r="T38" s="447">
        <v>0.5</v>
      </c>
      <c r="U38" s="449"/>
      <c r="V38" s="453">
        <v>0</v>
      </c>
      <c r="W38" s="453"/>
      <c r="X38" s="447">
        <v>2.56</v>
      </c>
      <c r="Y38" s="448"/>
      <c r="Z38" s="447">
        <v>4.76</v>
      </c>
      <c r="AA38" s="449"/>
      <c r="AB38" s="447">
        <v>4.68</v>
      </c>
      <c r="AC38" s="448"/>
      <c r="AD38" s="447">
        <v>2.4700000000000002</v>
      </c>
      <c r="AE38" s="449"/>
      <c r="AF38" s="447">
        <v>4.93</v>
      </c>
      <c r="AG38" s="449"/>
      <c r="AH38" s="447">
        <v>3.73</v>
      </c>
      <c r="AI38" s="449"/>
      <c r="AJ38" s="447">
        <v>4.18</v>
      </c>
      <c r="AK38" s="448"/>
      <c r="AL38" s="447">
        <v>6.93</v>
      </c>
      <c r="AM38" s="450"/>
      <c r="AN38" s="447">
        <v>3.81</v>
      </c>
      <c r="AO38" s="449"/>
      <c r="AP38" s="447">
        <v>3.69</v>
      </c>
      <c r="AQ38" s="449"/>
      <c r="AR38" s="447">
        <v>3</v>
      </c>
      <c r="AS38" s="449"/>
      <c r="AT38" s="447">
        <v>3.89</v>
      </c>
      <c r="AU38" s="449"/>
      <c r="AV38" s="447">
        <v>5.04</v>
      </c>
      <c r="AW38" s="449"/>
      <c r="AX38" s="447">
        <v>4.57</v>
      </c>
      <c r="AY38" s="449"/>
      <c r="AZ38" s="447">
        <v>5.68</v>
      </c>
      <c r="BA38" s="449"/>
      <c r="BB38" s="447">
        <v>4.74</v>
      </c>
      <c r="BC38" s="449"/>
      <c r="BD38" s="447">
        <v>5.54</v>
      </c>
      <c r="BE38" s="449"/>
      <c r="BF38" s="447">
        <v>5.04</v>
      </c>
      <c r="BG38" s="449"/>
      <c r="BH38" s="447">
        <v>4.63</v>
      </c>
      <c r="BI38" s="449"/>
      <c r="BJ38" s="447">
        <v>3.74</v>
      </c>
      <c r="BK38" s="449"/>
      <c r="BL38" s="454">
        <v>3.41</v>
      </c>
      <c r="BM38" s="455"/>
      <c r="BN38" s="447">
        <v>4.24</v>
      </c>
      <c r="BO38" s="449"/>
      <c r="BP38" s="447">
        <v>6</v>
      </c>
      <c r="BQ38" s="449"/>
      <c r="BR38" s="447">
        <v>6.82</v>
      </c>
      <c r="BS38" s="449"/>
      <c r="BT38" s="456">
        <v>3.43</v>
      </c>
      <c r="BU38" s="413"/>
      <c r="BV38" s="456">
        <v>4.17</v>
      </c>
      <c r="BW38" s="413"/>
      <c r="BX38" s="447"/>
      <c r="BY38" s="449"/>
      <c r="BZ38" s="447"/>
      <c r="CA38" s="449"/>
      <c r="CB38" s="447"/>
      <c r="CC38" s="449"/>
      <c r="CD38" s="447"/>
      <c r="CE38" s="449"/>
      <c r="CF38" s="447"/>
      <c r="CG38" s="449"/>
      <c r="CH38" s="447"/>
      <c r="CI38" s="449"/>
      <c r="CJ38" s="447"/>
      <c r="CK38" s="449"/>
      <c r="CL38" s="447"/>
      <c r="CM38" s="449"/>
      <c r="CN38" s="447"/>
      <c r="CO38" s="449"/>
      <c r="CP38" s="447"/>
      <c r="CQ38" s="449"/>
      <c r="CR38" s="447"/>
      <c r="CS38" s="449"/>
      <c r="CT38" s="447"/>
      <c r="CU38" s="449"/>
      <c r="CV38" s="447"/>
      <c r="CW38" s="449"/>
      <c r="CX38" s="447"/>
      <c r="CY38" s="449"/>
      <c r="CZ38" s="447"/>
      <c r="DA38" s="449"/>
      <c r="DB38" s="447"/>
      <c r="DC38" s="449"/>
      <c r="DD38" s="447"/>
      <c r="DE38" s="449"/>
      <c r="DF38" s="447"/>
      <c r="DG38" s="449"/>
      <c r="DH38" s="447"/>
      <c r="DI38" s="449"/>
      <c r="DJ38" s="447"/>
      <c r="DK38" s="449"/>
      <c r="DL38" s="447"/>
      <c r="DM38" s="449"/>
      <c r="DN38" s="447"/>
      <c r="DO38" s="449"/>
      <c r="DP38" s="447"/>
      <c r="DQ38" s="449"/>
    </row>
    <row r="39" spans="1:121" s="249" customFormat="1" x14ac:dyDescent="0.2">
      <c r="A39" s="257" t="s">
        <v>254</v>
      </c>
      <c r="B39" s="473">
        <v>9.2799999999999994</v>
      </c>
      <c r="C39" s="473"/>
      <c r="D39" s="473">
        <v>7.86</v>
      </c>
      <c r="E39" s="473"/>
      <c r="F39" s="473">
        <v>6.2</v>
      </c>
      <c r="G39" s="473"/>
      <c r="H39" s="473">
        <v>6.59</v>
      </c>
      <c r="I39" s="473"/>
      <c r="J39" s="473">
        <v>5.12</v>
      </c>
      <c r="K39" s="473"/>
      <c r="L39" s="473">
        <v>4.97</v>
      </c>
      <c r="M39" s="473"/>
      <c r="N39" s="473">
        <v>6.01</v>
      </c>
      <c r="O39" s="473"/>
      <c r="P39" s="473">
        <v>5.51</v>
      </c>
      <c r="Q39" s="473"/>
      <c r="R39" s="473">
        <v>5.5</v>
      </c>
      <c r="S39" s="473"/>
      <c r="T39" s="473">
        <v>5.69</v>
      </c>
      <c r="U39" s="473"/>
      <c r="V39" s="473">
        <v>5.55</v>
      </c>
      <c r="W39" s="473"/>
      <c r="X39" s="473">
        <v>5.93</v>
      </c>
      <c r="Y39" s="473"/>
      <c r="Z39" s="473">
        <v>6.5</v>
      </c>
      <c r="AA39" s="473"/>
      <c r="AB39" s="473">
        <v>6.28</v>
      </c>
      <c r="AC39" s="474"/>
      <c r="AD39" s="475">
        <v>6.16</v>
      </c>
      <c r="AE39" s="473"/>
      <c r="AF39" s="473">
        <v>5.91</v>
      </c>
      <c r="AG39" s="473"/>
      <c r="AH39" s="473">
        <v>6.22</v>
      </c>
      <c r="AI39" s="473"/>
      <c r="AJ39" s="473">
        <v>5.36</v>
      </c>
      <c r="AK39" s="473"/>
      <c r="AL39" s="473">
        <v>6.36</v>
      </c>
      <c r="AM39" s="473"/>
      <c r="AN39" s="479">
        <v>5.78</v>
      </c>
      <c r="AO39" s="479"/>
      <c r="AP39" s="475">
        <v>5.73</v>
      </c>
      <c r="AQ39" s="473"/>
      <c r="AR39" s="473">
        <v>5.87</v>
      </c>
      <c r="AS39" s="473"/>
      <c r="AT39" s="473">
        <v>5.84</v>
      </c>
      <c r="AU39" s="473"/>
      <c r="AV39" s="473">
        <v>5.63</v>
      </c>
      <c r="AW39" s="474"/>
      <c r="AX39" s="473">
        <v>5.71</v>
      </c>
      <c r="AY39" s="474"/>
      <c r="AZ39" s="473">
        <v>5.29</v>
      </c>
      <c r="BA39" s="474"/>
      <c r="BB39" s="473">
        <v>5.76</v>
      </c>
      <c r="BC39" s="474"/>
      <c r="BD39" s="473">
        <v>5.81</v>
      </c>
      <c r="BE39" s="474"/>
      <c r="BF39" s="473">
        <v>5.89</v>
      </c>
      <c r="BG39" s="474"/>
      <c r="BH39" s="473">
        <v>6.18</v>
      </c>
      <c r="BI39" s="474"/>
      <c r="BJ39" s="473">
        <v>5.95</v>
      </c>
      <c r="BK39" s="474"/>
      <c r="BL39" s="473">
        <v>5.88</v>
      </c>
      <c r="BM39" s="474"/>
      <c r="BN39" s="473">
        <v>6</v>
      </c>
      <c r="BO39" s="474"/>
      <c r="BP39" s="473">
        <v>6</v>
      </c>
      <c r="BQ39" s="474"/>
      <c r="BR39" s="476">
        <v>6.3</v>
      </c>
      <c r="BS39" s="477"/>
      <c r="BT39" s="478">
        <v>5.77</v>
      </c>
      <c r="BU39" s="443"/>
      <c r="BV39" s="478">
        <v>5.43</v>
      </c>
      <c r="BW39" s="443"/>
      <c r="BX39" s="473"/>
      <c r="BY39" s="474"/>
      <c r="BZ39" s="473"/>
      <c r="CA39" s="474"/>
      <c r="CB39" s="473"/>
      <c r="CC39" s="474"/>
      <c r="CD39" s="473"/>
      <c r="CE39" s="474"/>
      <c r="CF39" s="473"/>
      <c r="CG39" s="474"/>
      <c r="CH39" s="473"/>
      <c r="CI39" s="474"/>
      <c r="CJ39" s="473"/>
      <c r="CK39" s="474"/>
      <c r="CL39" s="473"/>
      <c r="CM39" s="474"/>
      <c r="CN39" s="473"/>
      <c r="CO39" s="474"/>
      <c r="CP39" s="473"/>
      <c r="CQ39" s="474"/>
      <c r="CR39" s="473"/>
      <c r="CS39" s="474"/>
      <c r="CT39" s="473"/>
      <c r="CU39" s="474"/>
      <c r="CV39" s="473"/>
      <c r="CW39" s="474"/>
      <c r="CX39" s="473"/>
      <c r="CY39" s="474"/>
      <c r="CZ39" s="473"/>
      <c r="DA39" s="474"/>
      <c r="DB39" s="473"/>
      <c r="DC39" s="474"/>
      <c r="DD39" s="473"/>
      <c r="DE39" s="474"/>
      <c r="DF39" s="473"/>
      <c r="DG39" s="474"/>
      <c r="DH39" s="473"/>
      <c r="DI39" s="474"/>
      <c r="DJ39" s="473"/>
      <c r="DK39" s="474"/>
      <c r="DL39" s="473"/>
      <c r="DM39" s="474"/>
      <c r="DN39" s="473"/>
      <c r="DO39" s="474"/>
      <c r="DP39" s="473"/>
      <c r="DQ39" s="474"/>
    </row>
    <row r="40" spans="1:121" s="249" customFormat="1" ht="5.25" customHeight="1" x14ac:dyDescent="0.2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</row>
    <row r="41" spans="1:121" x14ac:dyDescent="0.2">
      <c r="A41" s="250" t="s">
        <v>257</v>
      </c>
      <c r="B41" s="251"/>
      <c r="C41" s="251"/>
      <c r="D41" s="251"/>
      <c r="E41" s="251"/>
      <c r="F41" s="251"/>
      <c r="G41" s="251"/>
      <c r="H41" s="251"/>
      <c r="I41" s="251"/>
      <c r="J41" s="252"/>
      <c r="K41" s="252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2"/>
      <c r="W41" s="252"/>
      <c r="X41" s="251"/>
      <c r="Y41" s="251"/>
      <c r="Z41" s="252"/>
      <c r="AA41" s="252"/>
      <c r="AB41" s="252"/>
      <c r="AC41" s="253"/>
      <c r="AD41" s="252"/>
      <c r="AE41" s="252"/>
      <c r="AF41" s="251"/>
      <c r="AG41" s="251"/>
      <c r="AH41" s="252"/>
      <c r="AI41" s="252"/>
      <c r="AJ41" s="251"/>
      <c r="AK41" s="251"/>
      <c r="AL41" s="251"/>
      <c r="AM41" s="251"/>
      <c r="AN41" s="391"/>
      <c r="AO41" s="446"/>
      <c r="AP41" s="251"/>
      <c r="AQ41" s="251"/>
      <c r="AR41" s="252"/>
      <c r="AS41" s="252"/>
      <c r="AT41" s="252"/>
      <c r="AU41" s="252"/>
      <c r="AV41" s="251"/>
      <c r="AW41" s="254"/>
      <c r="AX41" s="251"/>
      <c r="AY41" s="254"/>
      <c r="AZ41" s="251"/>
      <c r="BA41" s="254"/>
      <c r="BB41" s="252"/>
      <c r="BC41" s="253"/>
      <c r="BD41" s="252"/>
      <c r="BE41" s="253"/>
      <c r="BF41" s="252"/>
      <c r="BG41" s="253"/>
      <c r="BH41" s="252"/>
      <c r="BI41" s="253"/>
      <c r="BJ41" s="252"/>
      <c r="BK41" s="253"/>
      <c r="BL41" s="252"/>
      <c r="BM41" s="253"/>
      <c r="BN41" s="252"/>
      <c r="BO41" s="253"/>
      <c r="BP41" s="252"/>
      <c r="BQ41" s="253"/>
      <c r="BR41" s="252"/>
      <c r="BS41" s="253"/>
      <c r="BT41" s="252"/>
      <c r="BU41" s="253"/>
      <c r="BV41" s="252"/>
      <c r="BW41" s="253"/>
      <c r="BX41" s="252"/>
      <c r="BY41" s="253"/>
      <c r="BZ41" s="252"/>
      <c r="CA41" s="253"/>
      <c r="CB41" s="252"/>
      <c r="CC41" s="253"/>
      <c r="CD41" s="252"/>
      <c r="CE41" s="253"/>
      <c r="CF41" s="252"/>
      <c r="CG41" s="253"/>
      <c r="CH41" s="252"/>
      <c r="CI41" s="253"/>
      <c r="CJ41" s="252"/>
      <c r="CK41" s="253"/>
      <c r="CL41" s="252"/>
      <c r="CM41" s="253"/>
      <c r="CN41" s="252"/>
      <c r="CO41" s="253"/>
      <c r="CP41" s="252"/>
      <c r="CQ41" s="253"/>
      <c r="CR41" s="252"/>
      <c r="CS41" s="253"/>
      <c r="CT41" s="252"/>
      <c r="CU41" s="253"/>
      <c r="CV41" s="252"/>
      <c r="CW41" s="253"/>
      <c r="CX41" s="252"/>
      <c r="CY41" s="253"/>
      <c r="CZ41" s="252"/>
      <c r="DA41" s="253"/>
      <c r="DB41" s="252"/>
      <c r="DC41" s="253"/>
      <c r="DD41" s="252"/>
      <c r="DE41" s="253"/>
      <c r="DF41" s="252"/>
      <c r="DG41" s="253"/>
      <c r="DH41" s="252"/>
      <c r="DI41" s="253"/>
      <c r="DJ41" s="252"/>
      <c r="DK41" s="253"/>
      <c r="DL41" s="252"/>
      <c r="DM41" s="253"/>
      <c r="DN41" s="252"/>
      <c r="DO41" s="253"/>
      <c r="DP41" s="252"/>
      <c r="DQ41" s="253"/>
    </row>
    <row r="42" spans="1:121" s="249" customFormat="1" x14ac:dyDescent="0.2">
      <c r="A42" s="242" t="s">
        <v>241</v>
      </c>
      <c r="B42" s="390">
        <f>$B$10</f>
        <v>44562</v>
      </c>
      <c r="C42" s="391"/>
      <c r="D42" s="390" t="e">
        <f ca="1">$D$10</f>
        <v>#NAME?</v>
      </c>
      <c r="E42" s="391"/>
      <c r="F42" s="390" t="e">
        <f ca="1">$F$10</f>
        <v>#NAME?</v>
      </c>
      <c r="G42" s="391"/>
      <c r="H42" s="390" t="e">
        <f ca="1">$H$10</f>
        <v>#NAME?</v>
      </c>
      <c r="I42" s="391"/>
      <c r="J42" s="390" t="e">
        <f ca="1">$J$10</f>
        <v>#NAME?</v>
      </c>
      <c r="K42" s="391"/>
      <c r="L42" s="390" t="e">
        <f ca="1">$L$10</f>
        <v>#NAME?</v>
      </c>
      <c r="M42" s="391"/>
      <c r="N42" s="390" t="e">
        <f ca="1">$N$10</f>
        <v>#NAME?</v>
      </c>
      <c r="O42" s="391"/>
      <c r="P42" s="390" t="e">
        <f ca="1">$P$10</f>
        <v>#NAME?</v>
      </c>
      <c r="Q42" s="391"/>
      <c r="R42" s="390" t="e">
        <f ca="1">$R$10</f>
        <v>#NAME?</v>
      </c>
      <c r="S42" s="391"/>
      <c r="T42" s="390" t="e">
        <f ca="1">$T$10</f>
        <v>#NAME?</v>
      </c>
      <c r="U42" s="391"/>
      <c r="V42" s="390" t="e">
        <f ca="1">$V$10</f>
        <v>#NAME?</v>
      </c>
      <c r="W42" s="391"/>
      <c r="X42" s="390" t="e">
        <f ca="1">X10</f>
        <v>#NAME?</v>
      </c>
      <c r="Y42" s="391"/>
      <c r="Z42" s="401" t="e">
        <f ca="1">Z10</f>
        <v>#NAME?</v>
      </c>
      <c r="AA42" s="481"/>
      <c r="AB42" s="401" t="e">
        <f ca="1">AB10</f>
        <v>#NAME?</v>
      </c>
      <c r="AC42" s="480"/>
      <c r="AD42" s="401" t="e">
        <f ca="1">AD10</f>
        <v>#NAME?</v>
      </c>
      <c r="AE42" s="481"/>
      <c r="AF42" s="401" t="e">
        <f ca="1">AF10</f>
        <v>#NAME?</v>
      </c>
      <c r="AG42" s="481"/>
      <c r="AH42" s="401" t="e">
        <f ca="1">AH10</f>
        <v>#NAME?</v>
      </c>
      <c r="AI42" s="481"/>
      <c r="AJ42" s="401" t="e">
        <f ca="1">AJ10</f>
        <v>#NAME?</v>
      </c>
      <c r="AK42" s="481"/>
      <c r="AL42" s="401" t="e">
        <f ca="1">AL10</f>
        <v>#NAME?</v>
      </c>
      <c r="AM42" s="481"/>
      <c r="AN42" s="399" t="e">
        <f ca="1">AN10</f>
        <v>#NAME?</v>
      </c>
      <c r="AO42" s="400"/>
      <c r="AP42" s="401" t="e">
        <f ca="1">AP10</f>
        <v>#NAME?</v>
      </c>
      <c r="AQ42" s="481"/>
      <c r="AR42" s="401" t="e">
        <f ca="1">AR10</f>
        <v>#NAME?</v>
      </c>
      <c r="AS42" s="481"/>
      <c r="AT42" s="401" t="e">
        <f ca="1">AT10</f>
        <v>#NAME?</v>
      </c>
      <c r="AU42" s="481"/>
      <c r="AV42" s="401" t="e">
        <f ca="1">AV10</f>
        <v>#NAME?</v>
      </c>
      <c r="AW42" s="480"/>
      <c r="AX42" s="401" t="e">
        <f ca="1">AX10</f>
        <v>#NAME?</v>
      </c>
      <c r="AY42" s="480"/>
      <c r="AZ42" s="401" t="e">
        <f ca="1">AZ10</f>
        <v>#NAME?</v>
      </c>
      <c r="BA42" s="480"/>
      <c r="BB42" s="401" t="e">
        <f ca="1">BB10</f>
        <v>#NAME?</v>
      </c>
      <c r="BC42" s="480"/>
      <c r="BD42" s="401" t="e">
        <f ca="1">BD10</f>
        <v>#NAME?</v>
      </c>
      <c r="BE42" s="480"/>
      <c r="BF42" s="401" t="e">
        <f ca="1">BF10</f>
        <v>#NAME?</v>
      </c>
      <c r="BG42" s="480"/>
      <c r="BH42" s="401" t="e">
        <f ca="1">BH10</f>
        <v>#NAME?</v>
      </c>
      <c r="BI42" s="480"/>
      <c r="BJ42" s="401" t="e">
        <f ca="1">BJ10</f>
        <v>#NAME?</v>
      </c>
      <c r="BK42" s="480"/>
      <c r="BL42" s="401" t="e">
        <f ca="1">BL10</f>
        <v>#NAME?</v>
      </c>
      <c r="BM42" s="480"/>
      <c r="BN42" s="401" t="e">
        <f ca="1">BN10</f>
        <v>#NAME?</v>
      </c>
      <c r="BO42" s="480"/>
      <c r="BP42" s="401" t="e">
        <f ca="1">BP10</f>
        <v>#NAME?</v>
      </c>
      <c r="BQ42" s="480"/>
      <c r="BR42" s="401" t="e">
        <f ca="1">BR10</f>
        <v>#NAME?</v>
      </c>
      <c r="BS42" s="480"/>
      <c r="BT42" s="401" t="e">
        <f ca="1">BT10</f>
        <v>#NAME?</v>
      </c>
      <c r="BU42" s="480"/>
      <c r="BV42" s="401" t="e">
        <f ca="1">BV10</f>
        <v>#NAME?</v>
      </c>
      <c r="BW42" s="480"/>
      <c r="BX42" s="401" t="e">
        <f ca="1">BX10</f>
        <v>#NAME?</v>
      </c>
      <c r="BY42" s="480"/>
      <c r="BZ42" s="401" t="e">
        <f ca="1">BZ10</f>
        <v>#NAME?</v>
      </c>
      <c r="CA42" s="480"/>
      <c r="CB42" s="401" t="e">
        <f ca="1">CB10</f>
        <v>#NAME?</v>
      </c>
      <c r="CC42" s="480"/>
      <c r="CD42" s="401" t="e">
        <f ca="1">CD10</f>
        <v>#NAME?</v>
      </c>
      <c r="CE42" s="480"/>
      <c r="CF42" s="401" t="e">
        <f ca="1">CF10</f>
        <v>#NAME?</v>
      </c>
      <c r="CG42" s="480"/>
      <c r="CH42" s="401" t="e">
        <f ca="1">CH10</f>
        <v>#NAME?</v>
      </c>
      <c r="CI42" s="480"/>
      <c r="CJ42" s="401" t="e">
        <f ca="1">CJ10</f>
        <v>#NAME?</v>
      </c>
      <c r="CK42" s="480"/>
      <c r="CL42" s="401" t="e">
        <f ca="1">CL10</f>
        <v>#NAME?</v>
      </c>
      <c r="CM42" s="480"/>
      <c r="CN42" s="401" t="e">
        <f ca="1">CN10</f>
        <v>#NAME?</v>
      </c>
      <c r="CO42" s="480"/>
      <c r="CP42" s="401" t="e">
        <f ca="1">CP10</f>
        <v>#NAME?</v>
      </c>
      <c r="CQ42" s="480"/>
      <c r="CR42" s="401" t="e">
        <f ca="1">CR10</f>
        <v>#NAME?</v>
      </c>
      <c r="CS42" s="480"/>
      <c r="CT42" s="401" t="e">
        <f ca="1">CT10</f>
        <v>#NAME?</v>
      </c>
      <c r="CU42" s="480"/>
      <c r="CV42" s="401" t="e">
        <f ca="1">CV10</f>
        <v>#NAME?</v>
      </c>
      <c r="CW42" s="480"/>
      <c r="CX42" s="401" t="e">
        <f ca="1">CX10</f>
        <v>#NAME?</v>
      </c>
      <c r="CY42" s="480"/>
      <c r="CZ42" s="401" t="e">
        <f ca="1">CZ10</f>
        <v>#NAME?</v>
      </c>
      <c r="DA42" s="480"/>
      <c r="DB42" s="401" t="e">
        <f ca="1">DB10</f>
        <v>#NAME?</v>
      </c>
      <c r="DC42" s="480"/>
      <c r="DD42" s="401" t="e">
        <f ca="1">DD10</f>
        <v>#NAME?</v>
      </c>
      <c r="DE42" s="480"/>
      <c r="DF42" s="401" t="e">
        <f ca="1">DF10</f>
        <v>#NAME?</v>
      </c>
      <c r="DG42" s="480"/>
      <c r="DH42" s="401" t="e">
        <f ca="1">DH10</f>
        <v>#NAME?</v>
      </c>
      <c r="DI42" s="480"/>
      <c r="DJ42" s="401" t="e">
        <f ca="1">DJ10</f>
        <v>#NAME?</v>
      </c>
      <c r="DK42" s="480"/>
      <c r="DL42" s="401" t="e">
        <f ca="1">DL10</f>
        <v>#NAME?</v>
      </c>
      <c r="DM42" s="480"/>
      <c r="DN42" s="401" t="e">
        <f ca="1">DN10</f>
        <v>#NAME?</v>
      </c>
      <c r="DO42" s="480"/>
      <c r="DP42" s="401" t="e">
        <f ca="1">DP10</f>
        <v>#NAME?</v>
      </c>
      <c r="DQ42" s="480"/>
    </row>
    <row r="43" spans="1:121" s="249" customFormat="1" x14ac:dyDescent="0.2">
      <c r="A43" s="255" t="s">
        <v>93</v>
      </c>
      <c r="B43" s="453">
        <v>1.8</v>
      </c>
      <c r="C43" s="453"/>
      <c r="D43" s="453">
        <v>1.03</v>
      </c>
      <c r="E43" s="453"/>
      <c r="F43" s="453">
        <v>1.33</v>
      </c>
      <c r="G43" s="453"/>
      <c r="H43" s="453">
        <v>2.11</v>
      </c>
      <c r="I43" s="453"/>
      <c r="J43" s="447">
        <v>1.91</v>
      </c>
      <c r="K43" s="447"/>
      <c r="L43" s="447">
        <v>1.87</v>
      </c>
      <c r="M43" s="449"/>
      <c r="N43" s="453">
        <v>0.44</v>
      </c>
      <c r="O43" s="453"/>
      <c r="P43" s="453">
        <v>0.47</v>
      </c>
      <c r="Q43" s="453"/>
      <c r="R43" s="488">
        <f t="shared" ref="R43:R55" si="0">IFERROR((ROUND(((((1-R11)*R27)/(R11))*24),2)),"-")</f>
        <v>41.57</v>
      </c>
      <c r="S43" s="489"/>
      <c r="T43" s="488">
        <f t="shared" ref="T43:T55" si="1">IFERROR((ROUND(((((1-T11)*T27)/(T11))*24),2)),"-")</f>
        <v>137.82</v>
      </c>
      <c r="U43" s="489"/>
      <c r="V43" s="488">
        <f t="shared" ref="V43:V55" si="2">IFERROR((ROUND(((((1-V11)*V27)/(V11))*24),2)),"-")</f>
        <v>125.27</v>
      </c>
      <c r="W43" s="490"/>
      <c r="X43" s="488">
        <f>IFERROR((ROUND(((((1-X11)*X27)/(X11))*24),2)),"-")</f>
        <v>31.41</v>
      </c>
      <c r="Y43" s="489"/>
      <c r="Z43" s="482">
        <f t="shared" ref="Z43:Z55" si="3">IFERROR((ROUND(((((1-Z11)*Z27)/(Z11))*24),2)),"-")</f>
        <v>13.15</v>
      </c>
      <c r="AA43" s="487"/>
      <c r="AB43" s="482">
        <f t="shared" ref="AB43:AB55" si="4">IFERROR((ROUND(((((1-AB11)*AB27)/(AB11))*24),2)),"-")</f>
        <v>21.08</v>
      </c>
      <c r="AC43" s="487"/>
      <c r="AD43" s="485">
        <f t="shared" ref="AD43:AD55" si="5">IFERROR((ROUND(((((1-AD11)*AD27)/(AD11))*24),2)),"-")</f>
        <v>17.84</v>
      </c>
      <c r="AE43" s="487"/>
      <c r="AF43" s="482">
        <f t="shared" ref="AF43:AF55" si="6">IFERROR((ROUND(((((1-AF11)*AF27)/(AF11))*24),2)),"-")</f>
        <v>16.649999999999999</v>
      </c>
      <c r="AG43" s="486"/>
      <c r="AH43" s="482">
        <f t="shared" ref="AH43:AH55" si="7">IFERROR((ROUND(((((1-AH11)*AH27)/(AH11))*24),2)),"-")</f>
        <v>19.079999999999998</v>
      </c>
      <c r="AI43" s="486"/>
      <c r="AJ43" s="482">
        <f t="shared" ref="AJ43:AJ55" si="8">IFERROR((ROUND(((((1-AJ11)*AJ27)/(AJ11))*24),2)),"-")</f>
        <v>14.39</v>
      </c>
      <c r="AK43" s="486"/>
      <c r="AL43" s="482">
        <f t="shared" ref="AL43:AL55" si="9">IFERROR((ROUND(((((1-AL11)*AL27)/(AL11))*24),2)),"-")</f>
        <v>12.59</v>
      </c>
      <c r="AM43" s="483"/>
      <c r="AN43" s="470">
        <f t="shared" ref="AN43:AN55" si="10">IFERROR((ROUND(((((1-AN11)*AN27)/(AN11))*24),2)),"-")</f>
        <v>18.62</v>
      </c>
      <c r="AO43" s="484"/>
      <c r="AP43" s="485">
        <f t="shared" ref="AP43:AP55" si="11">IFERROR((ROUND(((((1-AP11)*AP27)/(AP11))*24),2)),"-")</f>
        <v>14.27</v>
      </c>
      <c r="AQ43" s="486"/>
      <c r="AR43" s="482">
        <f t="shared" ref="AR43:AR55" si="12">IFERROR((ROUND(((((1-AR11)*AR27)/(AR11))*24),2)),"-")</f>
        <v>12.16</v>
      </c>
      <c r="AS43" s="487"/>
      <c r="AT43" s="482">
        <f t="shared" ref="AT43:AT55" si="13">IFERROR((ROUND(((((1-AT11)*AT27)/(AT11))*24),2)),"-")</f>
        <v>17.64</v>
      </c>
      <c r="AU43" s="487"/>
      <c r="AV43" s="482">
        <f t="shared" ref="AV43:AV55" si="14">IFERROR((ROUND(((((1-AV11)*AV27)/(AV11))*24),2)),"-")</f>
        <v>5.88</v>
      </c>
      <c r="AW43" s="486"/>
      <c r="AX43" s="482">
        <f t="shared" ref="AX43:AX55" si="15">IFERROR((ROUND(((((1-AX11)*AX27)/(AX11))*24),2)),"-")</f>
        <v>3.13</v>
      </c>
      <c r="AY43" s="486"/>
      <c r="AZ43" s="482">
        <f t="shared" ref="AZ43:AZ55" si="16">IFERROR((ROUND(((((1-AZ11)*AZ27)/(AZ11))*24),2)),"-")</f>
        <v>2.75</v>
      </c>
      <c r="BA43" s="486"/>
      <c r="BB43" s="482">
        <f t="shared" ref="BB43:BB55" si="17">IFERROR((ROUND(((((1-BB11)*BB27)/(BB11))*24),2)),"-")</f>
        <v>3.58</v>
      </c>
      <c r="BC43" s="487"/>
      <c r="BD43" s="482">
        <f t="shared" ref="BD43:BD55" si="18">IFERROR((ROUND(((((1-BD11)*BD27)/(BD11))*24),2)),"-")</f>
        <v>2.4900000000000002</v>
      </c>
      <c r="BE43" s="487"/>
      <c r="BF43" s="482">
        <f t="shared" ref="BF43:BF55" si="19">IFERROR((ROUND(((((1-BF11)*BF27)/(BF11))*24),2)),"-")</f>
        <v>3.48</v>
      </c>
      <c r="BG43" s="487"/>
      <c r="BH43" s="482">
        <f t="shared" ref="BH43:BH55" si="20">IFERROR((ROUND(((((1-BH11)*BH27)/(BH11))*24),2)),"-")</f>
        <v>3.1</v>
      </c>
      <c r="BI43" s="487"/>
      <c r="BJ43" s="482">
        <f t="shared" ref="BJ43:BJ55" si="21">IFERROR((ROUND(((((1-BJ11)*BJ27)/(BJ11))*24),2)),"-")</f>
        <v>1.92</v>
      </c>
      <c r="BK43" s="487"/>
      <c r="BL43" s="482">
        <f t="shared" ref="BL43:BL55" si="22">IFERROR((ROUND(((((1-BL11)*BL27)/(BL11))*24),2)),"-")</f>
        <v>2.2599999999999998</v>
      </c>
      <c r="BM43" s="487"/>
      <c r="BN43" s="482">
        <f t="shared" ref="BN43:BN55" si="23">IFERROR((ROUND(((((1-BN11)*BN27)/(BN11))*24),2)),"-")</f>
        <v>1.4</v>
      </c>
      <c r="BO43" s="487"/>
      <c r="BP43" s="482">
        <f t="shared" ref="BP43:BP55" si="24">IFERROR((ROUND(((((1-BP11)*BP27)/(BP11))*24),2)),"-")</f>
        <v>2.4500000000000002</v>
      </c>
      <c r="BQ43" s="487"/>
      <c r="BR43" s="482">
        <f t="shared" ref="BR43:BR55" si="25">IFERROR((ROUND(((((1-BR11)*BR27)/(BR11))*24),2)),"-")</f>
        <v>0</v>
      </c>
      <c r="BS43" s="487"/>
      <c r="BT43" s="482">
        <f t="shared" ref="BT43:BT55" si="26">IFERROR((ROUND(((((1-BT11)*BT27)/(BT11))*24),2)),"-")</f>
        <v>6.12</v>
      </c>
      <c r="BU43" s="487"/>
      <c r="BV43" s="482">
        <f t="shared" ref="BV43:BV55" si="27">IFERROR((ROUND(((((1-BV11)*BV27)/(BV11))*24),2)),"-")</f>
        <v>2.1</v>
      </c>
      <c r="BW43" s="487"/>
      <c r="BX43" s="482" t="str">
        <f t="shared" ref="BX43:BX55" si="28">IFERROR((ROUND(((((1-BX11)*BX27)/(BX11))*24),2)),"-")</f>
        <v>-</v>
      </c>
      <c r="BY43" s="487"/>
      <c r="BZ43" s="482" t="str">
        <f t="shared" ref="BZ43:BZ55" si="29">IFERROR((ROUND(((((1-BZ11)*BZ27)/(BZ11))*24),2)),"-")</f>
        <v>-</v>
      </c>
      <c r="CA43" s="487"/>
      <c r="CB43" s="482" t="str">
        <f t="shared" ref="CB43:CB55" si="30">IFERROR((ROUND(((((1-CB11)*CB27)/(CB11))*24),2)),"-")</f>
        <v>-</v>
      </c>
      <c r="CC43" s="487"/>
      <c r="CD43" s="482" t="str">
        <f t="shared" ref="CD43:CD55" si="31">IFERROR((ROUND(((((1-CD11)*CD27)/(CD11))*24),2)),"-")</f>
        <v>-</v>
      </c>
      <c r="CE43" s="487"/>
      <c r="CF43" s="482" t="str">
        <f t="shared" ref="CF43:CF55" si="32">IFERROR((ROUND(((((1-CF11)*CF27)/(CF11))*24),2)),"-")</f>
        <v>-</v>
      </c>
      <c r="CG43" s="487"/>
      <c r="CH43" s="482" t="str">
        <f t="shared" ref="CH43:CH55" si="33">IFERROR((ROUND(((((1-CH11)*CH27)/(CH11))*24),2)),"-")</f>
        <v>-</v>
      </c>
      <c r="CI43" s="487"/>
      <c r="CJ43" s="482" t="str">
        <f t="shared" ref="CJ43:CJ55" si="34">IFERROR((ROUND(((((1-CJ11)*CJ27)/(CJ11))*24),2)),"-")</f>
        <v>-</v>
      </c>
      <c r="CK43" s="487"/>
      <c r="CL43" s="482" t="str">
        <f t="shared" ref="CL43:CL55" si="35">IFERROR((ROUND(((((1-CL11)*CL27)/(CL11))*24),2)),"-")</f>
        <v>-</v>
      </c>
      <c r="CM43" s="487"/>
      <c r="CN43" s="482" t="str">
        <f t="shared" ref="CN43:CN55" si="36">IFERROR((ROUND(((((1-CN11)*CN27)/(CN11))*24),2)),"-")</f>
        <v>-</v>
      </c>
      <c r="CO43" s="487"/>
      <c r="CP43" s="482" t="str">
        <f t="shared" ref="CP43:CP55" si="37">IFERROR((ROUND(((((1-CP11)*CP27)/(CP11))*24),2)),"-")</f>
        <v>-</v>
      </c>
      <c r="CQ43" s="487"/>
      <c r="CR43" s="482" t="str">
        <f t="shared" ref="CR43:CR55" si="38">IFERROR((ROUND(((((1-CR11)*CR27)/(CR11))*24),2)),"-")</f>
        <v>-</v>
      </c>
      <c r="CS43" s="487"/>
      <c r="CT43" s="482" t="str">
        <f t="shared" ref="CT43:CT55" si="39">IFERROR((ROUND(((((1-CT11)*CT27)/(CT11))*24),2)),"-")</f>
        <v>-</v>
      </c>
      <c r="CU43" s="487"/>
      <c r="CV43" s="482" t="str">
        <f t="shared" ref="CV43:CV55" si="40">IFERROR((ROUND(((((1-CV11)*CV27)/(CV11))*24),2)),"-")</f>
        <v>-</v>
      </c>
      <c r="CW43" s="487"/>
      <c r="CX43" s="482" t="str">
        <f t="shared" ref="CX43:CX55" si="41">IFERROR((ROUND(((((1-CX11)*CX27)/(CX11))*24),2)),"-")</f>
        <v>-</v>
      </c>
      <c r="CY43" s="487"/>
      <c r="CZ43" s="482" t="str">
        <f t="shared" ref="CZ43:CZ55" si="42">IFERROR((ROUND(((((1-CZ11)*CZ27)/(CZ11))*24),2)),"-")</f>
        <v>-</v>
      </c>
      <c r="DA43" s="487"/>
      <c r="DB43" s="482" t="str">
        <f t="shared" ref="DB43:DB55" si="43">IFERROR((ROUND(((((1-DB11)*DB27)/(DB11))*24),2)),"-")</f>
        <v>-</v>
      </c>
      <c r="DC43" s="487"/>
      <c r="DD43" s="482" t="str">
        <f t="shared" ref="DD43:DD55" si="44">IFERROR((ROUND(((((1-DD11)*DD27)/(DD11))*24),2)),"-")</f>
        <v>-</v>
      </c>
      <c r="DE43" s="487"/>
      <c r="DF43" s="482" t="str">
        <f t="shared" ref="DF43:DF55" si="45">IFERROR((ROUND(((((1-DF11)*DF27)/(DF11))*24),2)),"-")</f>
        <v>-</v>
      </c>
      <c r="DG43" s="487"/>
      <c r="DH43" s="482" t="str">
        <f t="shared" ref="DH43:DH55" si="46">IFERROR((ROUND(((((1-DH11)*DH27)/(DH11))*24),2)),"-")</f>
        <v>-</v>
      </c>
      <c r="DI43" s="487"/>
      <c r="DJ43" s="482" t="str">
        <f t="shared" ref="DJ43:DJ55" si="47">IFERROR((ROUND(((((1-DJ11)*DJ27)/(DJ11))*24),2)),"-")</f>
        <v>-</v>
      </c>
      <c r="DK43" s="487"/>
      <c r="DL43" s="482" t="str">
        <f t="shared" ref="DL43:DL55" si="48">IFERROR((ROUND(((((1-DL11)*DL27)/(DL11))*24),2)),"-")</f>
        <v>-</v>
      </c>
      <c r="DM43" s="487"/>
      <c r="DN43" s="482" t="str">
        <f t="shared" ref="DN43:DN55" si="49">IFERROR((ROUND(((((1-DN11)*DN27)/(DN11))*24),2)),"-")</f>
        <v>-</v>
      </c>
      <c r="DO43" s="487"/>
      <c r="DP43" s="482" t="str">
        <f t="shared" ref="DP43:DP55" si="50">IFERROR((ROUND(((((1-DP11)*DP27)/(DP11))*24),2)),"-")</f>
        <v>-</v>
      </c>
      <c r="DQ43" s="487"/>
    </row>
    <row r="44" spans="1:121" s="249" customFormat="1" x14ac:dyDescent="0.2">
      <c r="A44" s="255" t="s">
        <v>242</v>
      </c>
      <c r="B44" s="453">
        <v>0.27</v>
      </c>
      <c r="C44" s="453"/>
      <c r="D44" s="453">
        <v>1.34</v>
      </c>
      <c r="E44" s="453"/>
      <c r="F44" s="453">
        <v>1.2</v>
      </c>
      <c r="G44" s="453"/>
      <c r="H44" s="453">
        <v>0.82</v>
      </c>
      <c r="I44" s="453"/>
      <c r="J44" s="447">
        <v>1.17</v>
      </c>
      <c r="K44" s="447"/>
      <c r="L44" s="447">
        <v>1.1000000000000001</v>
      </c>
      <c r="M44" s="449"/>
      <c r="N44" s="453">
        <v>0.59</v>
      </c>
      <c r="O44" s="453"/>
      <c r="P44" s="453">
        <v>0.59</v>
      </c>
      <c r="Q44" s="453"/>
      <c r="R44" s="488">
        <f t="shared" si="0"/>
        <v>7.76</v>
      </c>
      <c r="S44" s="489"/>
      <c r="T44" s="488">
        <f t="shared" si="1"/>
        <v>21.86</v>
      </c>
      <c r="U44" s="489"/>
      <c r="V44" s="488">
        <f t="shared" si="2"/>
        <v>23.07</v>
      </c>
      <c r="W44" s="490"/>
      <c r="X44" s="488">
        <f t="shared" ref="X44:X55" si="51">IFERROR((ROUND(((((1-X12)*X28)/(X12))*24),2)),"-")</f>
        <v>10.59</v>
      </c>
      <c r="Y44" s="489"/>
      <c r="Z44" s="488">
        <f t="shared" si="3"/>
        <v>8.9700000000000006</v>
      </c>
      <c r="AA44" s="490"/>
      <c r="AB44" s="488">
        <f t="shared" si="4"/>
        <v>14.98</v>
      </c>
      <c r="AC44" s="490"/>
      <c r="AD44" s="491">
        <f t="shared" si="5"/>
        <v>14.32</v>
      </c>
      <c r="AE44" s="490"/>
      <c r="AF44" s="488">
        <f t="shared" si="6"/>
        <v>15.53</v>
      </c>
      <c r="AG44" s="489"/>
      <c r="AH44" s="488">
        <f t="shared" si="7"/>
        <v>13.77</v>
      </c>
      <c r="AI44" s="489"/>
      <c r="AJ44" s="488">
        <f t="shared" si="8"/>
        <v>15.15</v>
      </c>
      <c r="AK44" s="489"/>
      <c r="AL44" s="488">
        <f t="shared" si="9"/>
        <v>11.76</v>
      </c>
      <c r="AM44" s="492"/>
      <c r="AN44" s="470">
        <f t="shared" si="10"/>
        <v>9.69</v>
      </c>
      <c r="AO44" s="484"/>
      <c r="AP44" s="491">
        <f t="shared" si="11"/>
        <v>18.39</v>
      </c>
      <c r="AQ44" s="489"/>
      <c r="AR44" s="488">
        <f t="shared" si="12"/>
        <v>7.67</v>
      </c>
      <c r="AS44" s="490"/>
      <c r="AT44" s="488">
        <f t="shared" si="13"/>
        <v>9.2899999999999991</v>
      </c>
      <c r="AU44" s="490"/>
      <c r="AV44" s="488">
        <f t="shared" si="14"/>
        <v>3.22</v>
      </c>
      <c r="AW44" s="489"/>
      <c r="AX44" s="488">
        <f t="shared" si="15"/>
        <v>4.24</v>
      </c>
      <c r="AY44" s="489"/>
      <c r="AZ44" s="488">
        <f t="shared" si="16"/>
        <v>7.05</v>
      </c>
      <c r="BA44" s="489"/>
      <c r="BB44" s="488">
        <f t="shared" si="17"/>
        <v>6.55</v>
      </c>
      <c r="BC44" s="490"/>
      <c r="BD44" s="488">
        <f t="shared" si="18"/>
        <v>9.4700000000000006</v>
      </c>
      <c r="BE44" s="490"/>
      <c r="BF44" s="488">
        <f t="shared" si="19"/>
        <v>3.67</v>
      </c>
      <c r="BG44" s="490"/>
      <c r="BH44" s="488">
        <f t="shared" si="20"/>
        <v>1.44</v>
      </c>
      <c r="BI44" s="490"/>
      <c r="BJ44" s="488">
        <f t="shared" si="21"/>
        <v>3.84</v>
      </c>
      <c r="BK44" s="490"/>
      <c r="BL44" s="488">
        <f t="shared" si="22"/>
        <v>1.02</v>
      </c>
      <c r="BM44" s="490"/>
      <c r="BN44" s="488">
        <f t="shared" si="23"/>
        <v>1.08</v>
      </c>
      <c r="BO44" s="490"/>
      <c r="BP44" s="488">
        <f t="shared" si="24"/>
        <v>2.4500000000000002</v>
      </c>
      <c r="BQ44" s="490"/>
      <c r="BR44" s="488">
        <f t="shared" si="25"/>
        <v>0.25</v>
      </c>
      <c r="BS44" s="490"/>
      <c r="BT44" s="488">
        <f t="shared" si="26"/>
        <v>2.5</v>
      </c>
      <c r="BU44" s="490"/>
      <c r="BV44" s="488">
        <f t="shared" si="27"/>
        <v>1.89</v>
      </c>
      <c r="BW44" s="490"/>
      <c r="BX44" s="488" t="str">
        <f t="shared" si="28"/>
        <v>-</v>
      </c>
      <c r="BY44" s="490"/>
      <c r="BZ44" s="488" t="str">
        <f t="shared" si="29"/>
        <v>-</v>
      </c>
      <c r="CA44" s="490"/>
      <c r="CB44" s="488" t="str">
        <f t="shared" si="30"/>
        <v>-</v>
      </c>
      <c r="CC44" s="490"/>
      <c r="CD44" s="488" t="str">
        <f t="shared" si="31"/>
        <v>-</v>
      </c>
      <c r="CE44" s="490"/>
      <c r="CF44" s="488" t="str">
        <f t="shared" si="32"/>
        <v>-</v>
      </c>
      <c r="CG44" s="490"/>
      <c r="CH44" s="488" t="str">
        <f t="shared" si="33"/>
        <v>-</v>
      </c>
      <c r="CI44" s="490"/>
      <c r="CJ44" s="488" t="str">
        <f t="shared" si="34"/>
        <v>-</v>
      </c>
      <c r="CK44" s="490"/>
      <c r="CL44" s="488" t="str">
        <f t="shared" si="35"/>
        <v>-</v>
      </c>
      <c r="CM44" s="490"/>
      <c r="CN44" s="488" t="str">
        <f t="shared" si="36"/>
        <v>-</v>
      </c>
      <c r="CO44" s="490"/>
      <c r="CP44" s="488" t="str">
        <f t="shared" si="37"/>
        <v>-</v>
      </c>
      <c r="CQ44" s="490"/>
      <c r="CR44" s="488" t="str">
        <f t="shared" si="38"/>
        <v>-</v>
      </c>
      <c r="CS44" s="490"/>
      <c r="CT44" s="488" t="str">
        <f t="shared" si="39"/>
        <v>-</v>
      </c>
      <c r="CU44" s="490"/>
      <c r="CV44" s="488" t="str">
        <f t="shared" si="40"/>
        <v>-</v>
      </c>
      <c r="CW44" s="490"/>
      <c r="CX44" s="488" t="str">
        <f t="shared" si="41"/>
        <v>-</v>
      </c>
      <c r="CY44" s="490"/>
      <c r="CZ44" s="488" t="str">
        <f t="shared" si="42"/>
        <v>-</v>
      </c>
      <c r="DA44" s="490"/>
      <c r="DB44" s="488" t="str">
        <f t="shared" si="43"/>
        <v>-</v>
      </c>
      <c r="DC44" s="490"/>
      <c r="DD44" s="488" t="str">
        <f t="shared" si="44"/>
        <v>-</v>
      </c>
      <c r="DE44" s="490"/>
      <c r="DF44" s="488" t="str">
        <f t="shared" si="45"/>
        <v>-</v>
      </c>
      <c r="DG44" s="490"/>
      <c r="DH44" s="488" t="str">
        <f t="shared" si="46"/>
        <v>-</v>
      </c>
      <c r="DI44" s="490"/>
      <c r="DJ44" s="488" t="str">
        <f t="shared" si="47"/>
        <v>-</v>
      </c>
      <c r="DK44" s="490"/>
      <c r="DL44" s="488" t="str">
        <f t="shared" si="48"/>
        <v>-</v>
      </c>
      <c r="DM44" s="490"/>
      <c r="DN44" s="488" t="str">
        <f t="shared" si="49"/>
        <v>-</v>
      </c>
      <c r="DO44" s="490"/>
      <c r="DP44" s="488" t="str">
        <f t="shared" si="50"/>
        <v>-</v>
      </c>
      <c r="DQ44" s="490"/>
    </row>
    <row r="45" spans="1:121" s="249" customFormat="1" x14ac:dyDescent="0.2">
      <c r="A45" s="255" t="s">
        <v>243</v>
      </c>
      <c r="B45" s="453">
        <v>0</v>
      </c>
      <c r="C45" s="453"/>
      <c r="D45" s="453">
        <v>0</v>
      </c>
      <c r="E45" s="453"/>
      <c r="F45" s="453" t="s">
        <v>244</v>
      </c>
      <c r="G45" s="453"/>
      <c r="H45" s="453" t="s">
        <v>244</v>
      </c>
      <c r="I45" s="453"/>
      <c r="J45" s="457" t="s">
        <v>244</v>
      </c>
      <c r="K45" s="457"/>
      <c r="L45" s="447">
        <v>0</v>
      </c>
      <c r="M45" s="449"/>
      <c r="N45" s="453">
        <v>47.61</v>
      </c>
      <c r="O45" s="453"/>
      <c r="P45" s="453">
        <v>10.83</v>
      </c>
      <c r="Q45" s="453"/>
      <c r="R45" s="488">
        <f t="shared" si="0"/>
        <v>365.64</v>
      </c>
      <c r="S45" s="489"/>
      <c r="T45" s="488">
        <f t="shared" si="1"/>
        <v>246.42</v>
      </c>
      <c r="U45" s="489"/>
      <c r="V45" s="488">
        <f t="shared" si="2"/>
        <v>178.6</v>
      </c>
      <c r="W45" s="490"/>
      <c r="X45" s="488">
        <f t="shared" si="51"/>
        <v>43.95</v>
      </c>
      <c r="Y45" s="489"/>
      <c r="Z45" s="488">
        <f t="shared" si="3"/>
        <v>16.87</v>
      </c>
      <c r="AA45" s="490"/>
      <c r="AB45" s="488">
        <f t="shared" si="4"/>
        <v>37.630000000000003</v>
      </c>
      <c r="AC45" s="490"/>
      <c r="AD45" s="491">
        <f t="shared" si="5"/>
        <v>23.29</v>
      </c>
      <c r="AE45" s="490"/>
      <c r="AF45" s="488">
        <f t="shared" si="6"/>
        <v>14.15</v>
      </c>
      <c r="AG45" s="489"/>
      <c r="AH45" s="488">
        <f t="shared" si="7"/>
        <v>16.8</v>
      </c>
      <c r="AI45" s="489"/>
      <c r="AJ45" s="488">
        <f t="shared" si="8"/>
        <v>14.99</v>
      </c>
      <c r="AK45" s="489"/>
      <c r="AL45" s="488">
        <f t="shared" si="9"/>
        <v>12.81</v>
      </c>
      <c r="AM45" s="492"/>
      <c r="AN45" s="470">
        <f t="shared" si="10"/>
        <v>11.56</v>
      </c>
      <c r="AO45" s="484"/>
      <c r="AP45" s="491">
        <f t="shared" si="11"/>
        <v>13.76</v>
      </c>
      <c r="AQ45" s="489"/>
      <c r="AR45" s="488">
        <f t="shared" si="12"/>
        <v>8.86</v>
      </c>
      <c r="AS45" s="490"/>
      <c r="AT45" s="488">
        <f t="shared" si="13"/>
        <v>15.45</v>
      </c>
      <c r="AU45" s="490"/>
      <c r="AV45" s="488">
        <f t="shared" si="14"/>
        <v>10.8</v>
      </c>
      <c r="AW45" s="489"/>
      <c r="AX45" s="488">
        <f t="shared" si="15"/>
        <v>3.64</v>
      </c>
      <c r="AY45" s="489"/>
      <c r="AZ45" s="488">
        <f t="shared" si="16"/>
        <v>6.98</v>
      </c>
      <c r="BA45" s="489"/>
      <c r="BB45" s="488">
        <f t="shared" si="17"/>
        <v>7.4</v>
      </c>
      <c r="BC45" s="490"/>
      <c r="BD45" s="488">
        <f t="shared" si="18"/>
        <v>7.55</v>
      </c>
      <c r="BE45" s="490"/>
      <c r="BF45" s="488">
        <f t="shared" si="19"/>
        <v>7.74</v>
      </c>
      <c r="BG45" s="490"/>
      <c r="BH45" s="488">
        <f t="shared" si="20"/>
        <v>7.45</v>
      </c>
      <c r="BI45" s="490"/>
      <c r="BJ45" s="488">
        <f t="shared" si="21"/>
        <v>7.35</v>
      </c>
      <c r="BK45" s="490"/>
      <c r="BL45" s="488">
        <f t="shared" si="22"/>
        <v>4.4400000000000004</v>
      </c>
      <c r="BM45" s="490"/>
      <c r="BN45" s="488">
        <f t="shared" si="23"/>
        <v>7.44</v>
      </c>
      <c r="BO45" s="490"/>
      <c r="BP45" s="488">
        <f t="shared" si="24"/>
        <v>3.71</v>
      </c>
      <c r="BQ45" s="490"/>
      <c r="BR45" s="488">
        <f t="shared" si="25"/>
        <v>29.43</v>
      </c>
      <c r="BS45" s="490"/>
      <c r="BT45" s="488">
        <f t="shared" si="26"/>
        <v>16.649999999999999</v>
      </c>
      <c r="BU45" s="490"/>
      <c r="BV45" s="488">
        <f t="shared" si="27"/>
        <v>8.39</v>
      </c>
      <c r="BW45" s="490"/>
      <c r="BX45" s="488" t="str">
        <f t="shared" si="28"/>
        <v>-</v>
      </c>
      <c r="BY45" s="490"/>
      <c r="BZ45" s="488" t="str">
        <f t="shared" si="29"/>
        <v>-</v>
      </c>
      <c r="CA45" s="490"/>
      <c r="CB45" s="488" t="str">
        <f t="shared" si="30"/>
        <v>-</v>
      </c>
      <c r="CC45" s="490"/>
      <c r="CD45" s="488" t="str">
        <f t="shared" si="31"/>
        <v>-</v>
      </c>
      <c r="CE45" s="490"/>
      <c r="CF45" s="488" t="str">
        <f t="shared" si="32"/>
        <v>-</v>
      </c>
      <c r="CG45" s="490"/>
      <c r="CH45" s="488" t="str">
        <f t="shared" si="33"/>
        <v>-</v>
      </c>
      <c r="CI45" s="490"/>
      <c r="CJ45" s="488" t="str">
        <f t="shared" si="34"/>
        <v>-</v>
      </c>
      <c r="CK45" s="490"/>
      <c r="CL45" s="488" t="str">
        <f t="shared" si="35"/>
        <v>-</v>
      </c>
      <c r="CM45" s="490"/>
      <c r="CN45" s="488" t="str">
        <f t="shared" si="36"/>
        <v>-</v>
      </c>
      <c r="CO45" s="490"/>
      <c r="CP45" s="488" t="str">
        <f t="shared" si="37"/>
        <v>-</v>
      </c>
      <c r="CQ45" s="490"/>
      <c r="CR45" s="488" t="str">
        <f t="shared" si="38"/>
        <v>-</v>
      </c>
      <c r="CS45" s="490"/>
      <c r="CT45" s="488" t="str">
        <f t="shared" si="39"/>
        <v>-</v>
      </c>
      <c r="CU45" s="490"/>
      <c r="CV45" s="488" t="str">
        <f t="shared" si="40"/>
        <v>-</v>
      </c>
      <c r="CW45" s="490"/>
      <c r="CX45" s="488" t="str">
        <f t="shared" si="41"/>
        <v>-</v>
      </c>
      <c r="CY45" s="490"/>
      <c r="CZ45" s="488" t="str">
        <f t="shared" si="42"/>
        <v>-</v>
      </c>
      <c r="DA45" s="490"/>
      <c r="DB45" s="488" t="str">
        <f t="shared" si="43"/>
        <v>-</v>
      </c>
      <c r="DC45" s="490"/>
      <c r="DD45" s="488" t="str">
        <f t="shared" si="44"/>
        <v>-</v>
      </c>
      <c r="DE45" s="490"/>
      <c r="DF45" s="488" t="str">
        <f t="shared" si="45"/>
        <v>-</v>
      </c>
      <c r="DG45" s="490"/>
      <c r="DH45" s="488" t="str">
        <f t="shared" si="46"/>
        <v>-</v>
      </c>
      <c r="DI45" s="490"/>
      <c r="DJ45" s="488" t="str">
        <f t="shared" si="47"/>
        <v>-</v>
      </c>
      <c r="DK45" s="490"/>
      <c r="DL45" s="488" t="str">
        <f t="shared" si="48"/>
        <v>-</v>
      </c>
      <c r="DM45" s="490"/>
      <c r="DN45" s="488" t="str">
        <f t="shared" si="49"/>
        <v>-</v>
      </c>
      <c r="DO45" s="490"/>
      <c r="DP45" s="488" t="str">
        <f t="shared" si="50"/>
        <v>-</v>
      </c>
      <c r="DQ45" s="490"/>
    </row>
    <row r="46" spans="1:121" s="249" customFormat="1" x14ac:dyDescent="0.2">
      <c r="A46" s="255" t="s">
        <v>245</v>
      </c>
      <c r="B46" s="453">
        <v>0</v>
      </c>
      <c r="C46" s="453"/>
      <c r="D46" s="453">
        <v>0</v>
      </c>
      <c r="E46" s="453"/>
      <c r="F46" s="453" t="s">
        <v>244</v>
      </c>
      <c r="G46" s="453"/>
      <c r="H46" s="453" t="s">
        <v>244</v>
      </c>
      <c r="I46" s="453"/>
      <c r="J46" s="447">
        <v>12.05</v>
      </c>
      <c r="K46" s="447"/>
      <c r="L46" s="447">
        <v>6.36</v>
      </c>
      <c r="M46" s="449"/>
      <c r="N46" s="453">
        <v>8.3000000000000007</v>
      </c>
      <c r="O46" s="453"/>
      <c r="P46" s="453">
        <v>5.38</v>
      </c>
      <c r="Q46" s="453"/>
      <c r="R46" s="488">
        <f t="shared" si="0"/>
        <v>155.79</v>
      </c>
      <c r="S46" s="489"/>
      <c r="T46" s="488">
        <f t="shared" si="1"/>
        <v>155</v>
      </c>
      <c r="U46" s="489"/>
      <c r="V46" s="488">
        <f t="shared" si="2"/>
        <v>120.75</v>
      </c>
      <c r="W46" s="490"/>
      <c r="X46" s="488">
        <f t="shared" si="51"/>
        <v>67.86</v>
      </c>
      <c r="Y46" s="489"/>
      <c r="Z46" s="488">
        <f t="shared" si="3"/>
        <v>36.29</v>
      </c>
      <c r="AA46" s="490"/>
      <c r="AB46" s="488">
        <f t="shared" si="4"/>
        <v>44.84</v>
      </c>
      <c r="AC46" s="490"/>
      <c r="AD46" s="491">
        <f t="shared" si="5"/>
        <v>51.2</v>
      </c>
      <c r="AE46" s="490"/>
      <c r="AF46" s="488">
        <f t="shared" si="6"/>
        <v>39.96</v>
      </c>
      <c r="AG46" s="489"/>
      <c r="AH46" s="488">
        <f t="shared" si="7"/>
        <v>45.29</v>
      </c>
      <c r="AI46" s="489"/>
      <c r="AJ46" s="488">
        <f t="shared" si="8"/>
        <v>48.72</v>
      </c>
      <c r="AK46" s="489"/>
      <c r="AL46" s="488">
        <f t="shared" si="9"/>
        <v>44.4</v>
      </c>
      <c r="AM46" s="492"/>
      <c r="AN46" s="470">
        <f t="shared" si="10"/>
        <v>18.98</v>
      </c>
      <c r="AO46" s="484"/>
      <c r="AP46" s="491">
        <f t="shared" si="11"/>
        <v>25.2</v>
      </c>
      <c r="AQ46" s="489"/>
      <c r="AR46" s="488">
        <f t="shared" si="12"/>
        <v>20.8</v>
      </c>
      <c r="AS46" s="490"/>
      <c r="AT46" s="488">
        <f t="shared" si="13"/>
        <v>12.11</v>
      </c>
      <c r="AU46" s="490"/>
      <c r="AV46" s="488">
        <f t="shared" si="14"/>
        <v>19.39</v>
      </c>
      <c r="AW46" s="489"/>
      <c r="AX46" s="488">
        <f t="shared" si="15"/>
        <v>14.23</v>
      </c>
      <c r="AY46" s="489"/>
      <c r="AZ46" s="488">
        <f t="shared" si="16"/>
        <v>15.07</v>
      </c>
      <c r="BA46" s="489"/>
      <c r="BB46" s="488">
        <f t="shared" si="17"/>
        <v>27.32</v>
      </c>
      <c r="BC46" s="490"/>
      <c r="BD46" s="488">
        <f t="shared" si="18"/>
        <v>22.75</v>
      </c>
      <c r="BE46" s="490"/>
      <c r="BF46" s="488">
        <f t="shared" si="19"/>
        <v>15.75</v>
      </c>
      <c r="BG46" s="490"/>
      <c r="BH46" s="488">
        <f t="shared" si="20"/>
        <v>25.76</v>
      </c>
      <c r="BI46" s="490"/>
      <c r="BJ46" s="488">
        <f t="shared" si="21"/>
        <v>25.87</v>
      </c>
      <c r="BK46" s="490"/>
      <c r="BL46" s="488">
        <f t="shared" si="22"/>
        <v>9.7899999999999991</v>
      </c>
      <c r="BM46" s="490"/>
      <c r="BN46" s="488">
        <f t="shared" si="23"/>
        <v>10.52</v>
      </c>
      <c r="BO46" s="490"/>
      <c r="BP46" s="488">
        <f t="shared" si="24"/>
        <v>15.8</v>
      </c>
      <c r="BQ46" s="490"/>
      <c r="BR46" s="488">
        <f t="shared" si="25"/>
        <v>14</v>
      </c>
      <c r="BS46" s="490"/>
      <c r="BT46" s="488">
        <f t="shared" si="26"/>
        <v>11.67</v>
      </c>
      <c r="BU46" s="490"/>
      <c r="BV46" s="488">
        <f t="shared" si="27"/>
        <v>20.32</v>
      </c>
      <c r="BW46" s="490"/>
      <c r="BX46" s="488" t="str">
        <f t="shared" si="28"/>
        <v>-</v>
      </c>
      <c r="BY46" s="490"/>
      <c r="BZ46" s="488" t="str">
        <f t="shared" si="29"/>
        <v>-</v>
      </c>
      <c r="CA46" s="490"/>
      <c r="CB46" s="488" t="str">
        <f t="shared" si="30"/>
        <v>-</v>
      </c>
      <c r="CC46" s="490"/>
      <c r="CD46" s="488" t="str">
        <f t="shared" si="31"/>
        <v>-</v>
      </c>
      <c r="CE46" s="490"/>
      <c r="CF46" s="488" t="str">
        <f t="shared" si="32"/>
        <v>-</v>
      </c>
      <c r="CG46" s="490"/>
      <c r="CH46" s="488" t="str">
        <f t="shared" si="33"/>
        <v>-</v>
      </c>
      <c r="CI46" s="490"/>
      <c r="CJ46" s="488" t="str">
        <f t="shared" si="34"/>
        <v>-</v>
      </c>
      <c r="CK46" s="490"/>
      <c r="CL46" s="488" t="str">
        <f t="shared" si="35"/>
        <v>-</v>
      </c>
      <c r="CM46" s="490"/>
      <c r="CN46" s="488" t="str">
        <f t="shared" si="36"/>
        <v>-</v>
      </c>
      <c r="CO46" s="490"/>
      <c r="CP46" s="488" t="str">
        <f t="shared" si="37"/>
        <v>-</v>
      </c>
      <c r="CQ46" s="490"/>
      <c r="CR46" s="488" t="str">
        <f t="shared" si="38"/>
        <v>-</v>
      </c>
      <c r="CS46" s="490"/>
      <c r="CT46" s="488" t="str">
        <f t="shared" si="39"/>
        <v>-</v>
      </c>
      <c r="CU46" s="490"/>
      <c r="CV46" s="488" t="str">
        <f t="shared" si="40"/>
        <v>-</v>
      </c>
      <c r="CW46" s="490"/>
      <c r="CX46" s="488" t="str">
        <f t="shared" si="41"/>
        <v>-</v>
      </c>
      <c r="CY46" s="490"/>
      <c r="CZ46" s="488" t="str">
        <f t="shared" si="42"/>
        <v>-</v>
      </c>
      <c r="DA46" s="490"/>
      <c r="DB46" s="488" t="str">
        <f t="shared" si="43"/>
        <v>-</v>
      </c>
      <c r="DC46" s="490"/>
      <c r="DD46" s="488" t="str">
        <f t="shared" si="44"/>
        <v>-</v>
      </c>
      <c r="DE46" s="490"/>
      <c r="DF46" s="488" t="str">
        <f t="shared" si="45"/>
        <v>-</v>
      </c>
      <c r="DG46" s="490"/>
      <c r="DH46" s="488" t="str">
        <f t="shared" si="46"/>
        <v>-</v>
      </c>
      <c r="DI46" s="490"/>
      <c r="DJ46" s="488" t="str">
        <f t="shared" si="47"/>
        <v>-</v>
      </c>
      <c r="DK46" s="490"/>
      <c r="DL46" s="488" t="str">
        <f t="shared" si="48"/>
        <v>-</v>
      </c>
      <c r="DM46" s="490"/>
      <c r="DN46" s="488" t="str">
        <f t="shared" si="49"/>
        <v>-</v>
      </c>
      <c r="DO46" s="490"/>
      <c r="DP46" s="488" t="str">
        <f t="shared" si="50"/>
        <v>-</v>
      </c>
      <c r="DQ46" s="490"/>
    </row>
    <row r="47" spans="1:121" s="249" customFormat="1" x14ac:dyDescent="0.2">
      <c r="A47" s="255" t="s">
        <v>246</v>
      </c>
      <c r="B47" s="453">
        <v>16.71</v>
      </c>
      <c r="C47" s="453"/>
      <c r="D47" s="453">
        <v>5.95</v>
      </c>
      <c r="E47" s="453"/>
      <c r="F47" s="453">
        <v>1.1399999999999999</v>
      </c>
      <c r="G47" s="453"/>
      <c r="H47" s="453">
        <v>5.68</v>
      </c>
      <c r="I47" s="453"/>
      <c r="J47" s="447">
        <v>3.67</v>
      </c>
      <c r="K47" s="447"/>
      <c r="L47" s="447">
        <v>4.08</v>
      </c>
      <c r="M47" s="449"/>
      <c r="N47" s="453">
        <v>12.71</v>
      </c>
      <c r="O47" s="453"/>
      <c r="P47" s="453">
        <v>15.42</v>
      </c>
      <c r="Q47" s="453"/>
      <c r="R47" s="488">
        <f t="shared" si="0"/>
        <v>222.36</v>
      </c>
      <c r="S47" s="489"/>
      <c r="T47" s="488">
        <f t="shared" si="1"/>
        <v>263.45</v>
      </c>
      <c r="U47" s="489"/>
      <c r="V47" s="488">
        <f t="shared" si="2"/>
        <v>424.96</v>
      </c>
      <c r="W47" s="490"/>
      <c r="X47" s="488">
        <f t="shared" si="51"/>
        <v>291.42</v>
      </c>
      <c r="Y47" s="489"/>
      <c r="Z47" s="488">
        <f t="shared" si="3"/>
        <v>251.72</v>
      </c>
      <c r="AA47" s="490"/>
      <c r="AB47" s="488">
        <f t="shared" si="4"/>
        <v>101.48</v>
      </c>
      <c r="AC47" s="490"/>
      <c r="AD47" s="491">
        <f t="shared" si="5"/>
        <v>30.73</v>
      </c>
      <c r="AE47" s="490"/>
      <c r="AF47" s="488">
        <f t="shared" si="6"/>
        <v>80.349999999999994</v>
      </c>
      <c r="AG47" s="489"/>
      <c r="AH47" s="488">
        <f t="shared" si="7"/>
        <v>85.92</v>
      </c>
      <c r="AI47" s="489"/>
      <c r="AJ47" s="488">
        <f t="shared" si="8"/>
        <v>100.76</v>
      </c>
      <c r="AK47" s="489"/>
      <c r="AL47" s="488">
        <f t="shared" si="9"/>
        <v>100.35</v>
      </c>
      <c r="AM47" s="492"/>
      <c r="AN47" s="470">
        <f t="shared" si="10"/>
        <v>92.92</v>
      </c>
      <c r="AO47" s="484"/>
      <c r="AP47" s="491">
        <f t="shared" si="11"/>
        <v>63.49</v>
      </c>
      <c r="AQ47" s="489"/>
      <c r="AR47" s="488">
        <f t="shared" si="12"/>
        <v>44.05</v>
      </c>
      <c r="AS47" s="490"/>
      <c r="AT47" s="488">
        <f t="shared" si="13"/>
        <v>39.4</v>
      </c>
      <c r="AU47" s="490"/>
      <c r="AV47" s="488">
        <f t="shared" si="14"/>
        <v>28.02</v>
      </c>
      <c r="AW47" s="489"/>
      <c r="AX47" s="488">
        <f t="shared" si="15"/>
        <v>32.65</v>
      </c>
      <c r="AY47" s="489"/>
      <c r="AZ47" s="488">
        <f t="shared" si="16"/>
        <v>19.68</v>
      </c>
      <c r="BA47" s="489"/>
      <c r="BB47" s="488">
        <f t="shared" si="17"/>
        <v>13.48</v>
      </c>
      <c r="BC47" s="490"/>
      <c r="BD47" s="488">
        <f t="shared" si="18"/>
        <v>5.03</v>
      </c>
      <c r="BE47" s="490"/>
      <c r="BF47" s="488">
        <f t="shared" si="19"/>
        <v>16.79</v>
      </c>
      <c r="BG47" s="490"/>
      <c r="BH47" s="488">
        <f t="shared" si="20"/>
        <v>22.61</v>
      </c>
      <c r="BI47" s="490"/>
      <c r="BJ47" s="488">
        <f t="shared" si="21"/>
        <v>36.979999999999997</v>
      </c>
      <c r="BK47" s="490"/>
      <c r="BL47" s="488">
        <f t="shared" si="22"/>
        <v>29.46</v>
      </c>
      <c r="BM47" s="490"/>
      <c r="BN47" s="488">
        <f t="shared" si="23"/>
        <v>18.78</v>
      </c>
      <c r="BO47" s="490"/>
      <c r="BP47" s="488">
        <f t="shared" si="24"/>
        <v>25.52</v>
      </c>
      <c r="BQ47" s="490"/>
      <c r="BR47" s="488">
        <f t="shared" si="25"/>
        <v>5.36</v>
      </c>
      <c r="BS47" s="490"/>
      <c r="BT47" s="488">
        <f t="shared" si="26"/>
        <v>6.29</v>
      </c>
      <c r="BU47" s="490"/>
      <c r="BV47" s="488">
        <f t="shared" si="27"/>
        <v>12.25</v>
      </c>
      <c r="BW47" s="490"/>
      <c r="BX47" s="488" t="str">
        <f t="shared" si="28"/>
        <v>-</v>
      </c>
      <c r="BY47" s="490"/>
      <c r="BZ47" s="488" t="str">
        <f t="shared" si="29"/>
        <v>-</v>
      </c>
      <c r="CA47" s="490"/>
      <c r="CB47" s="488" t="str">
        <f t="shared" si="30"/>
        <v>-</v>
      </c>
      <c r="CC47" s="490"/>
      <c r="CD47" s="488" t="str">
        <f t="shared" si="31"/>
        <v>-</v>
      </c>
      <c r="CE47" s="490"/>
      <c r="CF47" s="488" t="str">
        <f t="shared" si="32"/>
        <v>-</v>
      </c>
      <c r="CG47" s="490"/>
      <c r="CH47" s="488" t="str">
        <f t="shared" si="33"/>
        <v>-</v>
      </c>
      <c r="CI47" s="490"/>
      <c r="CJ47" s="488" t="str">
        <f t="shared" si="34"/>
        <v>-</v>
      </c>
      <c r="CK47" s="490"/>
      <c r="CL47" s="488" t="str">
        <f t="shared" si="35"/>
        <v>-</v>
      </c>
      <c r="CM47" s="490"/>
      <c r="CN47" s="488" t="str">
        <f t="shared" si="36"/>
        <v>-</v>
      </c>
      <c r="CO47" s="490"/>
      <c r="CP47" s="488" t="str">
        <f t="shared" si="37"/>
        <v>-</v>
      </c>
      <c r="CQ47" s="490"/>
      <c r="CR47" s="488" t="str">
        <f t="shared" si="38"/>
        <v>-</v>
      </c>
      <c r="CS47" s="490"/>
      <c r="CT47" s="488" t="str">
        <f t="shared" si="39"/>
        <v>-</v>
      </c>
      <c r="CU47" s="490"/>
      <c r="CV47" s="488" t="str">
        <f t="shared" si="40"/>
        <v>-</v>
      </c>
      <c r="CW47" s="490"/>
      <c r="CX47" s="488" t="str">
        <f t="shared" si="41"/>
        <v>-</v>
      </c>
      <c r="CY47" s="490"/>
      <c r="CZ47" s="488" t="str">
        <f t="shared" si="42"/>
        <v>-</v>
      </c>
      <c r="DA47" s="490"/>
      <c r="DB47" s="488" t="str">
        <f t="shared" si="43"/>
        <v>-</v>
      </c>
      <c r="DC47" s="490"/>
      <c r="DD47" s="488" t="str">
        <f t="shared" si="44"/>
        <v>-</v>
      </c>
      <c r="DE47" s="490"/>
      <c r="DF47" s="488" t="str">
        <f t="shared" si="45"/>
        <v>-</v>
      </c>
      <c r="DG47" s="490"/>
      <c r="DH47" s="488" t="str">
        <f t="shared" si="46"/>
        <v>-</v>
      </c>
      <c r="DI47" s="490"/>
      <c r="DJ47" s="488" t="str">
        <f t="shared" si="47"/>
        <v>-</v>
      </c>
      <c r="DK47" s="490"/>
      <c r="DL47" s="488" t="str">
        <f t="shared" si="48"/>
        <v>-</v>
      </c>
      <c r="DM47" s="490"/>
      <c r="DN47" s="488" t="str">
        <f t="shared" si="49"/>
        <v>-</v>
      </c>
      <c r="DO47" s="490"/>
      <c r="DP47" s="488" t="str">
        <f t="shared" si="50"/>
        <v>-</v>
      </c>
      <c r="DQ47" s="490"/>
    </row>
    <row r="48" spans="1:121" s="249" customFormat="1" x14ac:dyDescent="0.2">
      <c r="A48" s="255" t="s">
        <v>18</v>
      </c>
      <c r="B48" s="453">
        <v>13.5</v>
      </c>
      <c r="C48" s="453"/>
      <c r="D48" s="453">
        <v>2.15</v>
      </c>
      <c r="E48" s="453"/>
      <c r="F48" s="453">
        <v>1.44</v>
      </c>
      <c r="G48" s="453"/>
      <c r="H48" s="453">
        <v>1.99</v>
      </c>
      <c r="I48" s="453"/>
      <c r="J48" s="447">
        <v>5.21</v>
      </c>
      <c r="K48" s="447"/>
      <c r="L48" s="447">
        <v>12.2</v>
      </c>
      <c r="M48" s="449"/>
      <c r="N48" s="453">
        <v>13.79</v>
      </c>
      <c r="O48" s="453"/>
      <c r="P48" s="453">
        <v>9.5299999999999994</v>
      </c>
      <c r="Q48" s="453"/>
      <c r="R48" s="488">
        <f t="shared" si="0"/>
        <v>309.88</v>
      </c>
      <c r="S48" s="489"/>
      <c r="T48" s="488">
        <f t="shared" si="1"/>
        <v>190.25</v>
      </c>
      <c r="U48" s="489"/>
      <c r="V48" s="488">
        <f t="shared" si="2"/>
        <v>212.64</v>
      </c>
      <c r="W48" s="490"/>
      <c r="X48" s="488">
        <f t="shared" si="51"/>
        <v>58.17</v>
      </c>
      <c r="Y48" s="489"/>
      <c r="Z48" s="488">
        <f t="shared" si="3"/>
        <v>47.99</v>
      </c>
      <c r="AA48" s="490"/>
      <c r="AB48" s="488">
        <f t="shared" si="4"/>
        <v>31.45</v>
      </c>
      <c r="AC48" s="490"/>
      <c r="AD48" s="491">
        <f t="shared" si="5"/>
        <v>112.96</v>
      </c>
      <c r="AE48" s="490"/>
      <c r="AF48" s="488">
        <f t="shared" si="6"/>
        <v>16.7</v>
      </c>
      <c r="AG48" s="489"/>
      <c r="AH48" s="488">
        <f t="shared" si="7"/>
        <v>30.87</v>
      </c>
      <c r="AI48" s="489"/>
      <c r="AJ48" s="488">
        <f t="shared" si="8"/>
        <v>37.54</v>
      </c>
      <c r="AK48" s="489"/>
      <c r="AL48" s="488">
        <f t="shared" si="9"/>
        <v>51.42</v>
      </c>
      <c r="AM48" s="492"/>
      <c r="AN48" s="470">
        <f t="shared" si="10"/>
        <v>27.59</v>
      </c>
      <c r="AO48" s="484"/>
      <c r="AP48" s="491">
        <f t="shared" si="11"/>
        <v>33.22</v>
      </c>
      <c r="AQ48" s="489"/>
      <c r="AR48" s="488">
        <f t="shared" si="12"/>
        <v>26.76</v>
      </c>
      <c r="AS48" s="490"/>
      <c r="AT48" s="488">
        <f t="shared" si="13"/>
        <v>28.56</v>
      </c>
      <c r="AU48" s="490"/>
      <c r="AV48" s="488">
        <f t="shared" si="14"/>
        <v>30.15</v>
      </c>
      <c r="AW48" s="489"/>
      <c r="AX48" s="488">
        <f t="shared" si="15"/>
        <v>8.06</v>
      </c>
      <c r="AY48" s="489"/>
      <c r="AZ48" s="488">
        <f t="shared" si="16"/>
        <v>6.77</v>
      </c>
      <c r="BA48" s="489"/>
      <c r="BB48" s="488">
        <f t="shared" si="17"/>
        <v>27.44</v>
      </c>
      <c r="BC48" s="490"/>
      <c r="BD48" s="488">
        <f t="shared" si="18"/>
        <v>18.559999999999999</v>
      </c>
      <c r="BE48" s="490"/>
      <c r="BF48" s="488">
        <f t="shared" si="19"/>
        <v>25.38</v>
      </c>
      <c r="BG48" s="490"/>
      <c r="BH48" s="488">
        <f t="shared" si="20"/>
        <v>25.43</v>
      </c>
      <c r="BI48" s="490"/>
      <c r="BJ48" s="488">
        <f t="shared" si="21"/>
        <v>59.94</v>
      </c>
      <c r="BK48" s="490"/>
      <c r="BL48" s="488">
        <f t="shared" si="22"/>
        <v>66.31</v>
      </c>
      <c r="BM48" s="490"/>
      <c r="BN48" s="488">
        <f t="shared" si="23"/>
        <v>45.36</v>
      </c>
      <c r="BO48" s="490"/>
      <c r="BP48" s="488">
        <f t="shared" si="24"/>
        <v>68.569999999999993</v>
      </c>
      <c r="BQ48" s="490"/>
      <c r="BR48" s="488">
        <f t="shared" si="25"/>
        <v>163.57</v>
      </c>
      <c r="BS48" s="490"/>
      <c r="BT48" s="488">
        <f t="shared" si="26"/>
        <v>105.78</v>
      </c>
      <c r="BU48" s="490"/>
      <c r="BV48" s="488">
        <f t="shared" si="27"/>
        <v>154.26</v>
      </c>
      <c r="BW48" s="490"/>
      <c r="BX48" s="488" t="str">
        <f t="shared" si="28"/>
        <v>-</v>
      </c>
      <c r="BY48" s="490"/>
      <c r="BZ48" s="488" t="str">
        <f t="shared" si="29"/>
        <v>-</v>
      </c>
      <c r="CA48" s="490"/>
      <c r="CB48" s="488" t="str">
        <f t="shared" si="30"/>
        <v>-</v>
      </c>
      <c r="CC48" s="490"/>
      <c r="CD48" s="488" t="str">
        <f t="shared" si="31"/>
        <v>-</v>
      </c>
      <c r="CE48" s="490"/>
      <c r="CF48" s="488" t="str">
        <f t="shared" si="32"/>
        <v>-</v>
      </c>
      <c r="CG48" s="490"/>
      <c r="CH48" s="488" t="str">
        <f t="shared" si="33"/>
        <v>-</v>
      </c>
      <c r="CI48" s="490"/>
      <c r="CJ48" s="488" t="str">
        <f t="shared" si="34"/>
        <v>-</v>
      </c>
      <c r="CK48" s="490"/>
      <c r="CL48" s="488" t="str">
        <f t="shared" si="35"/>
        <v>-</v>
      </c>
      <c r="CM48" s="490"/>
      <c r="CN48" s="488" t="str">
        <f t="shared" si="36"/>
        <v>-</v>
      </c>
      <c r="CO48" s="490"/>
      <c r="CP48" s="488" t="str">
        <f t="shared" si="37"/>
        <v>-</v>
      </c>
      <c r="CQ48" s="490"/>
      <c r="CR48" s="488" t="str">
        <f t="shared" si="38"/>
        <v>-</v>
      </c>
      <c r="CS48" s="490"/>
      <c r="CT48" s="488" t="str">
        <f t="shared" si="39"/>
        <v>-</v>
      </c>
      <c r="CU48" s="490"/>
      <c r="CV48" s="488" t="str">
        <f t="shared" si="40"/>
        <v>-</v>
      </c>
      <c r="CW48" s="490"/>
      <c r="CX48" s="488" t="str">
        <f t="shared" si="41"/>
        <v>-</v>
      </c>
      <c r="CY48" s="490"/>
      <c r="CZ48" s="488" t="str">
        <f t="shared" si="42"/>
        <v>-</v>
      </c>
      <c r="DA48" s="490"/>
      <c r="DB48" s="488" t="str">
        <f t="shared" si="43"/>
        <v>-</v>
      </c>
      <c r="DC48" s="490"/>
      <c r="DD48" s="488" t="str">
        <f t="shared" si="44"/>
        <v>-</v>
      </c>
      <c r="DE48" s="490"/>
      <c r="DF48" s="488" t="str">
        <f t="shared" si="45"/>
        <v>-</v>
      </c>
      <c r="DG48" s="490"/>
      <c r="DH48" s="488" t="str">
        <f t="shared" si="46"/>
        <v>-</v>
      </c>
      <c r="DI48" s="490"/>
      <c r="DJ48" s="488" t="str">
        <f t="shared" si="47"/>
        <v>-</v>
      </c>
      <c r="DK48" s="490"/>
      <c r="DL48" s="488" t="str">
        <f t="shared" si="48"/>
        <v>-</v>
      </c>
      <c r="DM48" s="490"/>
      <c r="DN48" s="488" t="str">
        <f t="shared" si="49"/>
        <v>-</v>
      </c>
      <c r="DO48" s="490"/>
      <c r="DP48" s="488" t="str">
        <f t="shared" si="50"/>
        <v>-</v>
      </c>
      <c r="DQ48" s="490"/>
    </row>
    <row r="49" spans="1:121" s="249" customFormat="1" ht="14.25" hidden="1" x14ac:dyDescent="0.2">
      <c r="A49" s="255" t="s">
        <v>247</v>
      </c>
      <c r="B49" s="453">
        <v>11.9</v>
      </c>
      <c r="C49" s="453"/>
      <c r="D49" s="453">
        <v>8.8800000000000008</v>
      </c>
      <c r="E49" s="453"/>
      <c r="F49" s="453">
        <v>12.63</v>
      </c>
      <c r="G49" s="453"/>
      <c r="H49" s="453" t="s">
        <v>244</v>
      </c>
      <c r="I49" s="453"/>
      <c r="J49" s="457" t="s">
        <v>244</v>
      </c>
      <c r="K49" s="457"/>
      <c r="L49" s="447">
        <v>1.91</v>
      </c>
      <c r="M49" s="449"/>
      <c r="N49" s="453">
        <v>3.09</v>
      </c>
      <c r="O49" s="453"/>
      <c r="P49" s="453">
        <v>36.08</v>
      </c>
      <c r="Q49" s="453"/>
      <c r="R49" s="488" t="str">
        <f t="shared" si="0"/>
        <v>-</v>
      </c>
      <c r="S49" s="489"/>
      <c r="T49" s="458" t="s">
        <v>88</v>
      </c>
      <c r="U49" s="459"/>
      <c r="V49" s="488">
        <f t="shared" si="2"/>
        <v>1679.1</v>
      </c>
      <c r="W49" s="490"/>
      <c r="X49" s="488">
        <f t="shared" si="51"/>
        <v>251.06</v>
      </c>
      <c r="Y49" s="489"/>
      <c r="Z49" s="488">
        <f t="shared" si="3"/>
        <v>124.59</v>
      </c>
      <c r="AA49" s="490"/>
      <c r="AB49" s="488">
        <f t="shared" si="4"/>
        <v>17.27</v>
      </c>
      <c r="AC49" s="490"/>
      <c r="AD49" s="491">
        <f t="shared" si="5"/>
        <v>9</v>
      </c>
      <c r="AE49" s="490"/>
      <c r="AF49" s="488">
        <f t="shared" si="6"/>
        <v>11.36</v>
      </c>
      <c r="AG49" s="489"/>
      <c r="AH49" s="488">
        <f t="shared" si="7"/>
        <v>19.37</v>
      </c>
      <c r="AI49" s="489"/>
      <c r="AJ49" s="488" t="str">
        <f t="shared" si="8"/>
        <v>-</v>
      </c>
      <c r="AK49" s="489"/>
      <c r="AL49" s="488" t="str">
        <f t="shared" si="9"/>
        <v>-</v>
      </c>
      <c r="AM49" s="492"/>
      <c r="AN49" s="470" t="str">
        <f t="shared" si="10"/>
        <v>-</v>
      </c>
      <c r="AO49" s="484"/>
      <c r="AP49" s="491" t="str">
        <f t="shared" si="11"/>
        <v>-</v>
      </c>
      <c r="AQ49" s="489"/>
      <c r="AR49" s="488" t="str">
        <f t="shared" si="12"/>
        <v>-</v>
      </c>
      <c r="AS49" s="490"/>
      <c r="AT49" s="488" t="str">
        <f t="shared" si="13"/>
        <v>-</v>
      </c>
      <c r="AU49" s="490"/>
      <c r="AV49" s="488" t="str">
        <f t="shared" si="14"/>
        <v>-</v>
      </c>
      <c r="AW49" s="489"/>
      <c r="AX49" s="488" t="str">
        <f t="shared" si="15"/>
        <v>-</v>
      </c>
      <c r="AY49" s="489"/>
      <c r="AZ49" s="488" t="str">
        <f t="shared" si="16"/>
        <v>-</v>
      </c>
      <c r="BA49" s="489"/>
      <c r="BB49" s="488" t="str">
        <f t="shared" si="17"/>
        <v>-</v>
      </c>
      <c r="BC49" s="490"/>
      <c r="BD49" s="488" t="str">
        <f t="shared" si="18"/>
        <v>-</v>
      </c>
      <c r="BE49" s="490"/>
      <c r="BF49" s="488" t="str">
        <f t="shared" si="19"/>
        <v>-</v>
      </c>
      <c r="BG49" s="490"/>
      <c r="BH49" s="488" t="str">
        <f t="shared" si="20"/>
        <v>-</v>
      </c>
      <c r="BI49" s="490"/>
      <c r="BJ49" s="488" t="str">
        <f t="shared" si="21"/>
        <v>-</v>
      </c>
      <c r="BK49" s="490"/>
      <c r="BL49" s="488" t="str">
        <f t="shared" si="22"/>
        <v>-</v>
      </c>
      <c r="BM49" s="490"/>
      <c r="BN49" s="488" t="str">
        <f t="shared" si="23"/>
        <v>-</v>
      </c>
      <c r="BO49" s="490"/>
      <c r="BP49" s="488" t="str">
        <f t="shared" si="24"/>
        <v>-</v>
      </c>
      <c r="BQ49" s="490"/>
      <c r="BR49" s="488" t="str">
        <f t="shared" si="25"/>
        <v>-</v>
      </c>
      <c r="BS49" s="490"/>
      <c r="BT49" s="488" t="str">
        <f t="shared" si="26"/>
        <v>-</v>
      </c>
      <c r="BU49" s="490"/>
      <c r="BV49" s="488" t="str">
        <f t="shared" si="27"/>
        <v>-</v>
      </c>
      <c r="BW49" s="490"/>
      <c r="BX49" s="488" t="str">
        <f t="shared" si="28"/>
        <v>-</v>
      </c>
      <c r="BY49" s="490"/>
      <c r="BZ49" s="488" t="str">
        <f t="shared" si="29"/>
        <v>-</v>
      </c>
      <c r="CA49" s="490"/>
      <c r="CB49" s="488" t="str">
        <f t="shared" si="30"/>
        <v>-</v>
      </c>
      <c r="CC49" s="490"/>
      <c r="CD49" s="488" t="str">
        <f t="shared" si="31"/>
        <v>-</v>
      </c>
      <c r="CE49" s="490"/>
      <c r="CF49" s="488" t="str">
        <f t="shared" si="32"/>
        <v>-</v>
      </c>
      <c r="CG49" s="490"/>
      <c r="CH49" s="488" t="str">
        <f t="shared" si="33"/>
        <v>-</v>
      </c>
      <c r="CI49" s="490"/>
      <c r="CJ49" s="488" t="str">
        <f t="shared" si="34"/>
        <v>-</v>
      </c>
      <c r="CK49" s="490"/>
      <c r="CL49" s="488" t="str">
        <f t="shared" si="35"/>
        <v>-</v>
      </c>
      <c r="CM49" s="490"/>
      <c r="CN49" s="488" t="str">
        <f t="shared" si="36"/>
        <v>-</v>
      </c>
      <c r="CO49" s="490"/>
      <c r="CP49" s="488" t="str">
        <f t="shared" si="37"/>
        <v>-</v>
      </c>
      <c r="CQ49" s="490"/>
      <c r="CR49" s="488" t="str">
        <f t="shared" si="38"/>
        <v>-</v>
      </c>
      <c r="CS49" s="490"/>
      <c r="CT49" s="488" t="str">
        <f t="shared" si="39"/>
        <v>-</v>
      </c>
      <c r="CU49" s="490"/>
      <c r="CV49" s="488" t="str">
        <f t="shared" si="40"/>
        <v>-</v>
      </c>
      <c r="CW49" s="490"/>
      <c r="CX49" s="488" t="str">
        <f t="shared" si="41"/>
        <v>-</v>
      </c>
      <c r="CY49" s="490"/>
      <c r="CZ49" s="488" t="str">
        <f t="shared" si="42"/>
        <v>-</v>
      </c>
      <c r="DA49" s="490"/>
      <c r="DB49" s="488" t="str">
        <f t="shared" si="43"/>
        <v>-</v>
      </c>
      <c r="DC49" s="490"/>
      <c r="DD49" s="488" t="str">
        <f t="shared" si="44"/>
        <v>-</v>
      </c>
      <c r="DE49" s="490"/>
      <c r="DF49" s="488" t="str">
        <f t="shared" si="45"/>
        <v>-</v>
      </c>
      <c r="DG49" s="490"/>
      <c r="DH49" s="488" t="str">
        <f t="shared" si="46"/>
        <v>-</v>
      </c>
      <c r="DI49" s="490"/>
      <c r="DJ49" s="488" t="str">
        <f t="shared" si="47"/>
        <v>-</v>
      </c>
      <c r="DK49" s="490"/>
      <c r="DL49" s="488" t="str">
        <f t="shared" si="48"/>
        <v>-</v>
      </c>
      <c r="DM49" s="490"/>
      <c r="DN49" s="488" t="str">
        <f t="shared" si="49"/>
        <v>-</v>
      </c>
      <c r="DO49" s="490"/>
      <c r="DP49" s="488" t="str">
        <f t="shared" si="50"/>
        <v>-</v>
      </c>
      <c r="DQ49" s="490"/>
    </row>
    <row r="50" spans="1:121" s="249" customFormat="1" ht="14.25" hidden="1" x14ac:dyDescent="0.2">
      <c r="A50" s="255" t="s">
        <v>248</v>
      </c>
      <c r="B50" s="453">
        <v>0.5</v>
      </c>
      <c r="C50" s="453"/>
      <c r="D50" s="453">
        <v>8.23</v>
      </c>
      <c r="E50" s="453"/>
      <c r="F50" s="453">
        <v>2.74</v>
      </c>
      <c r="G50" s="453"/>
      <c r="H50" s="453" t="s">
        <v>244</v>
      </c>
      <c r="I50" s="453"/>
      <c r="J50" s="457" t="s">
        <v>244</v>
      </c>
      <c r="K50" s="457"/>
      <c r="L50" s="447">
        <v>4.6100000000000003</v>
      </c>
      <c r="M50" s="449"/>
      <c r="N50" s="453">
        <v>4.9400000000000004</v>
      </c>
      <c r="O50" s="453"/>
      <c r="P50" s="453">
        <v>38.08</v>
      </c>
      <c r="Q50" s="453"/>
      <c r="R50" s="488" t="str">
        <f t="shared" si="0"/>
        <v>-</v>
      </c>
      <c r="S50" s="489"/>
      <c r="T50" s="458" t="s">
        <v>88</v>
      </c>
      <c r="U50" s="459"/>
      <c r="V50" s="488" t="str">
        <f t="shared" si="2"/>
        <v>-</v>
      </c>
      <c r="W50" s="490"/>
      <c r="X50" s="488" t="str">
        <f t="shared" si="51"/>
        <v>-</v>
      </c>
      <c r="Y50" s="489"/>
      <c r="Z50" s="488" t="str">
        <f t="shared" si="3"/>
        <v>-</v>
      </c>
      <c r="AA50" s="490"/>
      <c r="AB50" s="488" t="str">
        <f t="shared" si="4"/>
        <v>-</v>
      </c>
      <c r="AC50" s="490"/>
      <c r="AD50" s="491" t="str">
        <f t="shared" si="5"/>
        <v>-</v>
      </c>
      <c r="AE50" s="490"/>
      <c r="AF50" s="488" t="str">
        <f t="shared" si="6"/>
        <v>-</v>
      </c>
      <c r="AG50" s="489"/>
      <c r="AH50" s="488" t="str">
        <f t="shared" si="7"/>
        <v>-</v>
      </c>
      <c r="AI50" s="489"/>
      <c r="AJ50" s="488" t="str">
        <f t="shared" si="8"/>
        <v>-</v>
      </c>
      <c r="AK50" s="489"/>
      <c r="AL50" s="488" t="str">
        <f t="shared" si="9"/>
        <v>-</v>
      </c>
      <c r="AM50" s="492"/>
      <c r="AN50" s="470" t="str">
        <f t="shared" si="10"/>
        <v>-</v>
      </c>
      <c r="AO50" s="484"/>
      <c r="AP50" s="491" t="str">
        <f t="shared" si="11"/>
        <v>-</v>
      </c>
      <c r="AQ50" s="489"/>
      <c r="AR50" s="488" t="str">
        <f t="shared" si="12"/>
        <v>-</v>
      </c>
      <c r="AS50" s="490"/>
      <c r="AT50" s="488" t="str">
        <f t="shared" si="13"/>
        <v>-</v>
      </c>
      <c r="AU50" s="490"/>
      <c r="AV50" s="488" t="str">
        <f t="shared" si="14"/>
        <v>-</v>
      </c>
      <c r="AW50" s="489"/>
      <c r="AX50" s="488" t="str">
        <f t="shared" si="15"/>
        <v>-</v>
      </c>
      <c r="AY50" s="489"/>
      <c r="AZ50" s="488" t="str">
        <f t="shared" si="16"/>
        <v>-</v>
      </c>
      <c r="BA50" s="489"/>
      <c r="BB50" s="488" t="str">
        <f t="shared" si="17"/>
        <v>-</v>
      </c>
      <c r="BC50" s="490"/>
      <c r="BD50" s="488" t="str">
        <f t="shared" si="18"/>
        <v>-</v>
      </c>
      <c r="BE50" s="490"/>
      <c r="BF50" s="488" t="str">
        <f t="shared" si="19"/>
        <v>-</v>
      </c>
      <c r="BG50" s="490"/>
      <c r="BH50" s="488" t="str">
        <f t="shared" si="20"/>
        <v>-</v>
      </c>
      <c r="BI50" s="490"/>
      <c r="BJ50" s="488" t="str">
        <f t="shared" si="21"/>
        <v>-</v>
      </c>
      <c r="BK50" s="490"/>
      <c r="BL50" s="488" t="str">
        <f t="shared" si="22"/>
        <v>-</v>
      </c>
      <c r="BM50" s="490"/>
      <c r="BN50" s="488" t="str">
        <f t="shared" si="23"/>
        <v>-</v>
      </c>
      <c r="BO50" s="490"/>
      <c r="BP50" s="488" t="str">
        <f t="shared" si="24"/>
        <v>-</v>
      </c>
      <c r="BQ50" s="490"/>
      <c r="BR50" s="488" t="str">
        <f t="shared" si="25"/>
        <v>-</v>
      </c>
      <c r="BS50" s="490"/>
      <c r="BT50" s="488" t="str">
        <f t="shared" si="26"/>
        <v>-</v>
      </c>
      <c r="BU50" s="490"/>
      <c r="BV50" s="488" t="str">
        <f t="shared" si="27"/>
        <v>-</v>
      </c>
      <c r="BW50" s="490"/>
      <c r="BX50" s="488" t="str">
        <f t="shared" si="28"/>
        <v>-</v>
      </c>
      <c r="BY50" s="490"/>
      <c r="BZ50" s="488" t="str">
        <f t="shared" si="29"/>
        <v>-</v>
      </c>
      <c r="CA50" s="490"/>
      <c r="CB50" s="488" t="str">
        <f t="shared" si="30"/>
        <v>-</v>
      </c>
      <c r="CC50" s="490"/>
      <c r="CD50" s="488" t="str">
        <f t="shared" si="31"/>
        <v>-</v>
      </c>
      <c r="CE50" s="490"/>
      <c r="CF50" s="488" t="str">
        <f t="shared" si="32"/>
        <v>-</v>
      </c>
      <c r="CG50" s="490"/>
      <c r="CH50" s="488" t="str">
        <f t="shared" si="33"/>
        <v>-</v>
      </c>
      <c r="CI50" s="490"/>
      <c r="CJ50" s="488" t="str">
        <f t="shared" si="34"/>
        <v>-</v>
      </c>
      <c r="CK50" s="490"/>
      <c r="CL50" s="488" t="str">
        <f t="shared" si="35"/>
        <v>-</v>
      </c>
      <c r="CM50" s="490"/>
      <c r="CN50" s="488" t="str">
        <f t="shared" si="36"/>
        <v>-</v>
      </c>
      <c r="CO50" s="490"/>
      <c r="CP50" s="488" t="str">
        <f t="shared" si="37"/>
        <v>-</v>
      </c>
      <c r="CQ50" s="490"/>
      <c r="CR50" s="488" t="str">
        <f t="shared" si="38"/>
        <v>-</v>
      </c>
      <c r="CS50" s="490"/>
      <c r="CT50" s="488" t="str">
        <f t="shared" si="39"/>
        <v>-</v>
      </c>
      <c r="CU50" s="490"/>
      <c r="CV50" s="488" t="str">
        <f t="shared" si="40"/>
        <v>-</v>
      </c>
      <c r="CW50" s="490"/>
      <c r="CX50" s="488" t="str">
        <f t="shared" si="41"/>
        <v>-</v>
      </c>
      <c r="CY50" s="490"/>
      <c r="CZ50" s="488" t="str">
        <f t="shared" si="42"/>
        <v>-</v>
      </c>
      <c r="DA50" s="490"/>
      <c r="DB50" s="488" t="str">
        <f t="shared" si="43"/>
        <v>-</v>
      </c>
      <c r="DC50" s="490"/>
      <c r="DD50" s="488" t="str">
        <f t="shared" si="44"/>
        <v>-</v>
      </c>
      <c r="DE50" s="490"/>
      <c r="DF50" s="488" t="str">
        <f t="shared" si="45"/>
        <v>-</v>
      </c>
      <c r="DG50" s="490"/>
      <c r="DH50" s="488" t="str">
        <f t="shared" si="46"/>
        <v>-</v>
      </c>
      <c r="DI50" s="490"/>
      <c r="DJ50" s="488" t="str">
        <f t="shared" si="47"/>
        <v>-</v>
      </c>
      <c r="DK50" s="490"/>
      <c r="DL50" s="488" t="str">
        <f t="shared" si="48"/>
        <v>-</v>
      </c>
      <c r="DM50" s="490"/>
      <c r="DN50" s="488" t="str">
        <f t="shared" si="49"/>
        <v>-</v>
      </c>
      <c r="DO50" s="490"/>
      <c r="DP50" s="488" t="str">
        <f t="shared" si="50"/>
        <v>-</v>
      </c>
      <c r="DQ50" s="490"/>
    </row>
    <row r="51" spans="1:121" s="249" customFormat="1" x14ac:dyDescent="0.2">
      <c r="A51" s="255" t="s">
        <v>249</v>
      </c>
      <c r="B51" s="453">
        <v>2.13</v>
      </c>
      <c r="C51" s="453"/>
      <c r="D51" s="453">
        <v>0.34</v>
      </c>
      <c r="E51" s="453"/>
      <c r="F51" s="453">
        <v>1.47</v>
      </c>
      <c r="G51" s="453"/>
      <c r="H51" s="453">
        <v>0.42</v>
      </c>
      <c r="I51" s="453"/>
      <c r="J51" s="447">
        <v>0.82</v>
      </c>
      <c r="K51" s="447"/>
      <c r="L51" s="447">
        <v>0.19</v>
      </c>
      <c r="M51" s="449"/>
      <c r="N51" s="453">
        <v>0.06</v>
      </c>
      <c r="O51" s="453"/>
      <c r="P51" s="453">
        <v>0.16</v>
      </c>
      <c r="Q51" s="453"/>
      <c r="R51" s="488">
        <f t="shared" si="0"/>
        <v>6.39</v>
      </c>
      <c r="S51" s="489"/>
      <c r="T51" s="488">
        <f t="shared" si="1"/>
        <v>8.01</v>
      </c>
      <c r="U51" s="489"/>
      <c r="V51" s="488">
        <f t="shared" si="2"/>
        <v>5.27</v>
      </c>
      <c r="W51" s="490"/>
      <c r="X51" s="488">
        <f t="shared" si="51"/>
        <v>4.95</v>
      </c>
      <c r="Y51" s="489"/>
      <c r="Z51" s="488">
        <f t="shared" si="3"/>
        <v>4.66</v>
      </c>
      <c r="AA51" s="490"/>
      <c r="AB51" s="488">
        <f t="shared" si="4"/>
        <v>4.59</v>
      </c>
      <c r="AC51" s="490"/>
      <c r="AD51" s="491">
        <f t="shared" si="5"/>
        <v>5.23</v>
      </c>
      <c r="AE51" s="490"/>
      <c r="AF51" s="488">
        <f t="shared" si="6"/>
        <v>4.72</v>
      </c>
      <c r="AG51" s="489"/>
      <c r="AH51" s="488">
        <f t="shared" si="7"/>
        <v>5.26</v>
      </c>
      <c r="AI51" s="489"/>
      <c r="AJ51" s="488">
        <f t="shared" si="8"/>
        <v>5.63</v>
      </c>
      <c r="AK51" s="489"/>
      <c r="AL51" s="488">
        <f t="shared" si="9"/>
        <v>7.2</v>
      </c>
      <c r="AM51" s="492"/>
      <c r="AN51" s="470">
        <f t="shared" si="10"/>
        <v>7.22</v>
      </c>
      <c r="AO51" s="484"/>
      <c r="AP51" s="491">
        <f t="shared" si="11"/>
        <v>8.75</v>
      </c>
      <c r="AQ51" s="489"/>
      <c r="AR51" s="488">
        <f t="shared" si="12"/>
        <v>9.7799999999999994</v>
      </c>
      <c r="AS51" s="490"/>
      <c r="AT51" s="488">
        <f t="shared" si="13"/>
        <v>15.18</v>
      </c>
      <c r="AU51" s="490"/>
      <c r="AV51" s="488">
        <f t="shared" si="14"/>
        <v>0.46</v>
      </c>
      <c r="AW51" s="489"/>
      <c r="AX51" s="488">
        <f t="shared" si="15"/>
        <v>0</v>
      </c>
      <c r="AY51" s="489"/>
      <c r="AZ51" s="488">
        <f t="shared" si="16"/>
        <v>0.22</v>
      </c>
      <c r="BA51" s="489"/>
      <c r="BB51" s="488">
        <f t="shared" si="17"/>
        <v>0.23</v>
      </c>
      <c r="BC51" s="490"/>
      <c r="BD51" s="488">
        <f t="shared" si="18"/>
        <v>0.3</v>
      </c>
      <c r="BE51" s="490"/>
      <c r="BF51" s="488">
        <f t="shared" si="19"/>
        <v>0</v>
      </c>
      <c r="BG51" s="490"/>
      <c r="BH51" s="488">
        <f t="shared" si="20"/>
        <v>0.33</v>
      </c>
      <c r="BI51" s="490"/>
      <c r="BJ51" s="488">
        <f t="shared" si="21"/>
        <v>0.25</v>
      </c>
      <c r="BK51" s="490"/>
      <c r="BL51" s="488" t="str">
        <f t="shared" si="22"/>
        <v>-</v>
      </c>
      <c r="BM51" s="490"/>
      <c r="BN51" s="488">
        <f t="shared" si="23"/>
        <v>0</v>
      </c>
      <c r="BO51" s="490"/>
      <c r="BP51" s="488">
        <f t="shared" si="24"/>
        <v>0</v>
      </c>
      <c r="BQ51" s="490"/>
      <c r="BR51" s="488">
        <f t="shared" si="25"/>
        <v>0</v>
      </c>
      <c r="BS51" s="490"/>
      <c r="BT51" s="488">
        <f t="shared" si="26"/>
        <v>1.94</v>
      </c>
      <c r="BU51" s="490"/>
      <c r="BV51" s="488">
        <f t="shared" si="27"/>
        <v>3.3</v>
      </c>
      <c r="BW51" s="490"/>
      <c r="BX51" s="488" t="str">
        <f t="shared" si="28"/>
        <v>-</v>
      </c>
      <c r="BY51" s="490"/>
      <c r="BZ51" s="488" t="str">
        <f t="shared" si="29"/>
        <v>-</v>
      </c>
      <c r="CA51" s="490"/>
      <c r="CB51" s="488" t="str">
        <f t="shared" si="30"/>
        <v>-</v>
      </c>
      <c r="CC51" s="490"/>
      <c r="CD51" s="488" t="str">
        <f t="shared" si="31"/>
        <v>-</v>
      </c>
      <c r="CE51" s="490"/>
      <c r="CF51" s="488" t="str">
        <f t="shared" si="32"/>
        <v>-</v>
      </c>
      <c r="CG51" s="490"/>
      <c r="CH51" s="488" t="str">
        <f t="shared" si="33"/>
        <v>-</v>
      </c>
      <c r="CI51" s="490"/>
      <c r="CJ51" s="488" t="str">
        <f t="shared" si="34"/>
        <v>-</v>
      </c>
      <c r="CK51" s="490"/>
      <c r="CL51" s="488" t="str">
        <f t="shared" si="35"/>
        <v>-</v>
      </c>
      <c r="CM51" s="490"/>
      <c r="CN51" s="488" t="str">
        <f t="shared" si="36"/>
        <v>-</v>
      </c>
      <c r="CO51" s="490"/>
      <c r="CP51" s="488" t="str">
        <f t="shared" si="37"/>
        <v>-</v>
      </c>
      <c r="CQ51" s="490"/>
      <c r="CR51" s="488" t="str">
        <f t="shared" si="38"/>
        <v>-</v>
      </c>
      <c r="CS51" s="490"/>
      <c r="CT51" s="488" t="str">
        <f t="shared" si="39"/>
        <v>-</v>
      </c>
      <c r="CU51" s="490"/>
      <c r="CV51" s="488" t="str">
        <f t="shared" si="40"/>
        <v>-</v>
      </c>
      <c r="CW51" s="490"/>
      <c r="CX51" s="488" t="str">
        <f t="shared" si="41"/>
        <v>-</v>
      </c>
      <c r="CY51" s="490"/>
      <c r="CZ51" s="488" t="str">
        <f t="shared" si="42"/>
        <v>-</v>
      </c>
      <c r="DA51" s="490"/>
      <c r="DB51" s="488" t="str">
        <f t="shared" si="43"/>
        <v>-</v>
      </c>
      <c r="DC51" s="490"/>
      <c r="DD51" s="488" t="str">
        <f t="shared" si="44"/>
        <v>-</v>
      </c>
      <c r="DE51" s="490"/>
      <c r="DF51" s="488" t="str">
        <f t="shared" si="45"/>
        <v>-</v>
      </c>
      <c r="DG51" s="490"/>
      <c r="DH51" s="488" t="str">
        <f t="shared" si="46"/>
        <v>-</v>
      </c>
      <c r="DI51" s="490"/>
      <c r="DJ51" s="488" t="str">
        <f t="shared" si="47"/>
        <v>-</v>
      </c>
      <c r="DK51" s="490"/>
      <c r="DL51" s="488" t="str">
        <f t="shared" si="48"/>
        <v>-</v>
      </c>
      <c r="DM51" s="490"/>
      <c r="DN51" s="488" t="str">
        <f t="shared" si="49"/>
        <v>-</v>
      </c>
      <c r="DO51" s="490"/>
      <c r="DP51" s="488" t="str">
        <f t="shared" si="50"/>
        <v>-</v>
      </c>
      <c r="DQ51" s="490"/>
    </row>
    <row r="52" spans="1:121" s="259" customFormat="1" x14ac:dyDescent="0.2">
      <c r="A52" s="255" t="s">
        <v>251</v>
      </c>
      <c r="B52" s="453"/>
      <c r="C52" s="453"/>
      <c r="D52" s="453"/>
      <c r="E52" s="453"/>
      <c r="F52" s="453"/>
      <c r="G52" s="453"/>
      <c r="H52" s="453">
        <v>5.91</v>
      </c>
      <c r="I52" s="453"/>
      <c r="J52" s="447">
        <v>3.63</v>
      </c>
      <c r="K52" s="447"/>
      <c r="L52" s="447">
        <v>5.79</v>
      </c>
      <c r="M52" s="449"/>
      <c r="N52" s="453">
        <v>13.49</v>
      </c>
      <c r="O52" s="453"/>
      <c r="P52" s="453">
        <v>12.66</v>
      </c>
      <c r="Q52" s="453"/>
      <c r="R52" s="488">
        <f t="shared" si="0"/>
        <v>307.2</v>
      </c>
      <c r="S52" s="489"/>
      <c r="T52" s="488">
        <f t="shared" si="1"/>
        <v>378.62</v>
      </c>
      <c r="U52" s="489"/>
      <c r="V52" s="488">
        <f t="shared" si="2"/>
        <v>395.29</v>
      </c>
      <c r="W52" s="490"/>
      <c r="X52" s="488">
        <f t="shared" si="51"/>
        <v>326.39</v>
      </c>
      <c r="Y52" s="489"/>
      <c r="Z52" s="488">
        <f t="shared" si="3"/>
        <v>234.59</v>
      </c>
      <c r="AA52" s="490"/>
      <c r="AB52" s="488">
        <f t="shared" si="4"/>
        <v>60.77</v>
      </c>
      <c r="AC52" s="490"/>
      <c r="AD52" s="491">
        <f t="shared" si="5"/>
        <v>24.02</v>
      </c>
      <c r="AE52" s="490"/>
      <c r="AF52" s="488">
        <f t="shared" si="6"/>
        <v>40.270000000000003</v>
      </c>
      <c r="AG52" s="489"/>
      <c r="AH52" s="488">
        <f t="shared" si="7"/>
        <v>86.96</v>
      </c>
      <c r="AI52" s="489"/>
      <c r="AJ52" s="488">
        <f t="shared" si="8"/>
        <v>127.5</v>
      </c>
      <c r="AK52" s="489"/>
      <c r="AL52" s="488">
        <f t="shared" si="9"/>
        <v>177.98</v>
      </c>
      <c r="AM52" s="492"/>
      <c r="AN52" s="470">
        <f t="shared" si="10"/>
        <v>475.89</v>
      </c>
      <c r="AO52" s="484"/>
      <c r="AP52" s="491">
        <f t="shared" si="11"/>
        <v>148.78</v>
      </c>
      <c r="AQ52" s="489"/>
      <c r="AR52" s="488">
        <f t="shared" si="12"/>
        <v>63.69</v>
      </c>
      <c r="AS52" s="490"/>
      <c r="AT52" s="488">
        <f t="shared" si="13"/>
        <v>126</v>
      </c>
      <c r="AU52" s="490"/>
      <c r="AV52" s="488">
        <f t="shared" si="14"/>
        <v>105.57</v>
      </c>
      <c r="AW52" s="489"/>
      <c r="AX52" s="488">
        <f t="shared" si="15"/>
        <v>115.41</v>
      </c>
      <c r="AY52" s="489"/>
      <c r="AZ52" s="488">
        <f t="shared" si="16"/>
        <v>5.75</v>
      </c>
      <c r="BA52" s="489"/>
      <c r="BB52" s="488">
        <f t="shared" si="17"/>
        <v>12</v>
      </c>
      <c r="BC52" s="490"/>
      <c r="BD52" s="488">
        <f t="shared" si="18"/>
        <v>0</v>
      </c>
      <c r="BE52" s="490"/>
      <c r="BF52" s="488">
        <f t="shared" si="19"/>
        <v>9.07</v>
      </c>
      <c r="BG52" s="490"/>
      <c r="BH52" s="488">
        <f t="shared" si="20"/>
        <v>40.22</v>
      </c>
      <c r="BI52" s="490"/>
      <c r="BJ52" s="488">
        <f t="shared" si="21"/>
        <v>66.59</v>
      </c>
      <c r="BK52" s="490"/>
      <c r="BL52" s="488">
        <f t="shared" si="22"/>
        <v>131.81</v>
      </c>
      <c r="BM52" s="490"/>
      <c r="BN52" s="488">
        <f t="shared" si="23"/>
        <v>97.2</v>
      </c>
      <c r="BO52" s="490"/>
      <c r="BP52" s="488">
        <f t="shared" si="24"/>
        <v>39.450000000000003</v>
      </c>
      <c r="BQ52" s="490"/>
      <c r="BR52" s="488">
        <f t="shared" si="25"/>
        <v>19.63</v>
      </c>
      <c r="BS52" s="490"/>
      <c r="BT52" s="488">
        <f t="shared" si="26"/>
        <v>82.55</v>
      </c>
      <c r="BU52" s="490"/>
      <c r="BV52" s="488">
        <f t="shared" si="27"/>
        <v>128.66</v>
      </c>
      <c r="BW52" s="490"/>
      <c r="BX52" s="488" t="str">
        <f t="shared" si="28"/>
        <v>-</v>
      </c>
      <c r="BY52" s="490"/>
      <c r="BZ52" s="488" t="str">
        <f t="shared" si="29"/>
        <v>-</v>
      </c>
      <c r="CA52" s="490"/>
      <c r="CB52" s="488" t="str">
        <f t="shared" si="30"/>
        <v>-</v>
      </c>
      <c r="CC52" s="490"/>
      <c r="CD52" s="488" t="str">
        <f t="shared" si="31"/>
        <v>-</v>
      </c>
      <c r="CE52" s="490"/>
      <c r="CF52" s="488" t="str">
        <f t="shared" si="32"/>
        <v>-</v>
      </c>
      <c r="CG52" s="490"/>
      <c r="CH52" s="488" t="str">
        <f t="shared" si="33"/>
        <v>-</v>
      </c>
      <c r="CI52" s="490"/>
      <c r="CJ52" s="488" t="str">
        <f t="shared" si="34"/>
        <v>-</v>
      </c>
      <c r="CK52" s="490"/>
      <c r="CL52" s="488" t="str">
        <f t="shared" si="35"/>
        <v>-</v>
      </c>
      <c r="CM52" s="490"/>
      <c r="CN52" s="488" t="str">
        <f t="shared" si="36"/>
        <v>-</v>
      </c>
      <c r="CO52" s="490"/>
      <c r="CP52" s="488" t="str">
        <f t="shared" si="37"/>
        <v>-</v>
      </c>
      <c r="CQ52" s="490"/>
      <c r="CR52" s="488" t="str">
        <f t="shared" si="38"/>
        <v>-</v>
      </c>
      <c r="CS52" s="490"/>
      <c r="CT52" s="488" t="str">
        <f t="shared" si="39"/>
        <v>-</v>
      </c>
      <c r="CU52" s="490"/>
      <c r="CV52" s="488" t="str">
        <f t="shared" si="40"/>
        <v>-</v>
      </c>
      <c r="CW52" s="490"/>
      <c r="CX52" s="488" t="str">
        <f t="shared" si="41"/>
        <v>-</v>
      </c>
      <c r="CY52" s="490"/>
      <c r="CZ52" s="488" t="str">
        <f t="shared" si="42"/>
        <v>-</v>
      </c>
      <c r="DA52" s="490"/>
      <c r="DB52" s="488" t="str">
        <f t="shared" si="43"/>
        <v>-</v>
      </c>
      <c r="DC52" s="490"/>
      <c r="DD52" s="488" t="str">
        <f t="shared" si="44"/>
        <v>-</v>
      </c>
      <c r="DE52" s="490"/>
      <c r="DF52" s="488" t="str">
        <f t="shared" si="45"/>
        <v>-</v>
      </c>
      <c r="DG52" s="490"/>
      <c r="DH52" s="488" t="str">
        <f t="shared" si="46"/>
        <v>-</v>
      </c>
      <c r="DI52" s="490"/>
      <c r="DJ52" s="488" t="str">
        <f t="shared" si="47"/>
        <v>-</v>
      </c>
      <c r="DK52" s="490"/>
      <c r="DL52" s="488" t="str">
        <f t="shared" si="48"/>
        <v>-</v>
      </c>
      <c r="DM52" s="490"/>
      <c r="DN52" s="488" t="str">
        <f t="shared" si="49"/>
        <v>-</v>
      </c>
      <c r="DO52" s="490"/>
      <c r="DP52" s="488" t="str">
        <f t="shared" si="50"/>
        <v>-</v>
      </c>
      <c r="DQ52" s="490"/>
    </row>
    <row r="53" spans="1:121" s="259" customFormat="1" x14ac:dyDescent="0.2">
      <c r="A53" s="255" t="s">
        <v>252</v>
      </c>
      <c r="B53" s="453"/>
      <c r="C53" s="453"/>
      <c r="D53" s="453"/>
      <c r="E53" s="453"/>
      <c r="F53" s="453"/>
      <c r="G53" s="453"/>
      <c r="H53" s="453"/>
      <c r="I53" s="453"/>
      <c r="J53" s="447"/>
      <c r="K53" s="447"/>
      <c r="L53" s="447">
        <v>5</v>
      </c>
      <c r="M53" s="449"/>
      <c r="N53" s="453">
        <v>4.9000000000000004</v>
      </c>
      <c r="O53" s="453"/>
      <c r="P53" s="453">
        <v>8.77</v>
      </c>
      <c r="Q53" s="453"/>
      <c r="R53" s="488">
        <f t="shared" si="0"/>
        <v>113.66</v>
      </c>
      <c r="S53" s="489"/>
      <c r="T53" s="488">
        <f t="shared" si="1"/>
        <v>27.99</v>
      </c>
      <c r="U53" s="489"/>
      <c r="V53" s="488">
        <f t="shared" si="2"/>
        <v>103.22</v>
      </c>
      <c r="W53" s="490"/>
      <c r="X53" s="488">
        <f t="shared" si="51"/>
        <v>82.39</v>
      </c>
      <c r="Y53" s="489"/>
      <c r="Z53" s="488">
        <f t="shared" si="3"/>
        <v>22.9</v>
      </c>
      <c r="AA53" s="490"/>
      <c r="AB53" s="488">
        <f t="shared" si="4"/>
        <v>10.68</v>
      </c>
      <c r="AC53" s="490"/>
      <c r="AD53" s="491">
        <f t="shared" si="5"/>
        <v>61.54</v>
      </c>
      <c r="AE53" s="490"/>
      <c r="AF53" s="488">
        <f t="shared" si="6"/>
        <v>52.34</v>
      </c>
      <c r="AG53" s="489"/>
      <c r="AH53" s="488">
        <f t="shared" si="7"/>
        <v>7.05</v>
      </c>
      <c r="AI53" s="489"/>
      <c r="AJ53" s="488">
        <f t="shared" si="8"/>
        <v>29.01</v>
      </c>
      <c r="AK53" s="489"/>
      <c r="AL53" s="488">
        <f t="shared" si="9"/>
        <v>57.59</v>
      </c>
      <c r="AM53" s="492"/>
      <c r="AN53" s="470">
        <f t="shared" si="10"/>
        <v>107.99</v>
      </c>
      <c r="AO53" s="484"/>
      <c r="AP53" s="491">
        <f t="shared" si="11"/>
        <v>15.98</v>
      </c>
      <c r="AQ53" s="489"/>
      <c r="AR53" s="488">
        <f t="shared" si="12"/>
        <v>49.12</v>
      </c>
      <c r="AS53" s="490"/>
      <c r="AT53" s="488">
        <f t="shared" si="13"/>
        <v>33.14</v>
      </c>
      <c r="AU53" s="490"/>
      <c r="AV53" s="488">
        <f t="shared" si="14"/>
        <v>3.64</v>
      </c>
      <c r="AW53" s="489"/>
      <c r="AX53" s="488">
        <f t="shared" si="15"/>
        <v>9.3000000000000007</v>
      </c>
      <c r="AY53" s="489"/>
      <c r="AZ53" s="488">
        <f t="shared" si="16"/>
        <v>4.07</v>
      </c>
      <c r="BA53" s="489"/>
      <c r="BB53" s="488">
        <f t="shared" si="17"/>
        <v>18.149999999999999</v>
      </c>
      <c r="BC53" s="490"/>
      <c r="BD53" s="488">
        <f t="shared" si="18"/>
        <v>5.2</v>
      </c>
      <c r="BE53" s="490"/>
      <c r="BF53" s="488">
        <f t="shared" si="19"/>
        <v>19.53</v>
      </c>
      <c r="BG53" s="490"/>
      <c r="BH53" s="488">
        <f t="shared" si="20"/>
        <v>123.43</v>
      </c>
      <c r="BI53" s="490"/>
      <c r="BJ53" s="488">
        <f t="shared" si="21"/>
        <v>9.67</v>
      </c>
      <c r="BK53" s="490"/>
      <c r="BL53" s="488">
        <f t="shared" si="22"/>
        <v>3.72</v>
      </c>
      <c r="BM53" s="490"/>
      <c r="BN53" s="488">
        <f t="shared" si="23"/>
        <v>18.95</v>
      </c>
      <c r="BO53" s="490"/>
      <c r="BP53" s="488">
        <f t="shared" si="24"/>
        <v>6.37</v>
      </c>
      <c r="BQ53" s="490"/>
      <c r="BR53" s="488">
        <f t="shared" si="25"/>
        <v>0</v>
      </c>
      <c r="BS53" s="490"/>
      <c r="BT53" s="488">
        <f t="shared" si="26"/>
        <v>12.51</v>
      </c>
      <c r="BU53" s="490"/>
      <c r="BV53" s="488">
        <f t="shared" si="27"/>
        <v>2.89</v>
      </c>
      <c r="BW53" s="490"/>
      <c r="BX53" s="488" t="str">
        <f t="shared" si="28"/>
        <v>-</v>
      </c>
      <c r="BY53" s="490"/>
      <c r="BZ53" s="488" t="str">
        <f t="shared" si="29"/>
        <v>-</v>
      </c>
      <c r="CA53" s="490"/>
      <c r="CB53" s="488" t="str">
        <f t="shared" si="30"/>
        <v>-</v>
      </c>
      <c r="CC53" s="490"/>
      <c r="CD53" s="488" t="str">
        <f t="shared" si="31"/>
        <v>-</v>
      </c>
      <c r="CE53" s="490"/>
      <c r="CF53" s="488" t="str">
        <f t="shared" si="32"/>
        <v>-</v>
      </c>
      <c r="CG53" s="490"/>
      <c r="CH53" s="488" t="str">
        <f t="shared" si="33"/>
        <v>-</v>
      </c>
      <c r="CI53" s="490"/>
      <c r="CJ53" s="488" t="str">
        <f t="shared" si="34"/>
        <v>-</v>
      </c>
      <c r="CK53" s="490"/>
      <c r="CL53" s="488" t="str">
        <f t="shared" si="35"/>
        <v>-</v>
      </c>
      <c r="CM53" s="490"/>
      <c r="CN53" s="488" t="str">
        <f t="shared" si="36"/>
        <v>-</v>
      </c>
      <c r="CO53" s="490"/>
      <c r="CP53" s="488" t="str">
        <f t="shared" si="37"/>
        <v>-</v>
      </c>
      <c r="CQ53" s="490"/>
      <c r="CR53" s="488" t="str">
        <f t="shared" si="38"/>
        <v>-</v>
      </c>
      <c r="CS53" s="490"/>
      <c r="CT53" s="488" t="str">
        <f t="shared" si="39"/>
        <v>-</v>
      </c>
      <c r="CU53" s="490"/>
      <c r="CV53" s="488" t="str">
        <f t="shared" si="40"/>
        <v>-</v>
      </c>
      <c r="CW53" s="490"/>
      <c r="CX53" s="488" t="str">
        <f t="shared" si="41"/>
        <v>-</v>
      </c>
      <c r="CY53" s="490"/>
      <c r="CZ53" s="488" t="str">
        <f t="shared" si="42"/>
        <v>-</v>
      </c>
      <c r="DA53" s="490"/>
      <c r="DB53" s="488" t="str">
        <f t="shared" si="43"/>
        <v>-</v>
      </c>
      <c r="DC53" s="490"/>
      <c r="DD53" s="488" t="str">
        <f t="shared" si="44"/>
        <v>-</v>
      </c>
      <c r="DE53" s="490"/>
      <c r="DF53" s="488" t="str">
        <f t="shared" si="45"/>
        <v>-</v>
      </c>
      <c r="DG53" s="490"/>
      <c r="DH53" s="488" t="str">
        <f t="shared" si="46"/>
        <v>-</v>
      </c>
      <c r="DI53" s="490"/>
      <c r="DJ53" s="488" t="str">
        <f t="shared" si="47"/>
        <v>-</v>
      </c>
      <c r="DK53" s="490"/>
      <c r="DL53" s="488" t="str">
        <f t="shared" si="48"/>
        <v>-</v>
      </c>
      <c r="DM53" s="490"/>
      <c r="DN53" s="488" t="str">
        <f t="shared" si="49"/>
        <v>-</v>
      </c>
      <c r="DO53" s="490"/>
      <c r="DP53" s="488" t="str">
        <f t="shared" si="50"/>
        <v>-</v>
      </c>
      <c r="DQ53" s="490"/>
    </row>
    <row r="54" spans="1:121" s="249" customFormat="1" x14ac:dyDescent="0.2">
      <c r="A54" s="255" t="s">
        <v>253</v>
      </c>
      <c r="B54" s="453"/>
      <c r="C54" s="453"/>
      <c r="D54" s="453"/>
      <c r="E54" s="453"/>
      <c r="F54" s="453"/>
      <c r="G54" s="453"/>
      <c r="H54" s="453"/>
      <c r="I54" s="453"/>
      <c r="J54" s="447"/>
      <c r="K54" s="447"/>
      <c r="L54" s="447">
        <v>13.43</v>
      </c>
      <c r="M54" s="449"/>
      <c r="N54" s="453">
        <v>3.41</v>
      </c>
      <c r="O54" s="453"/>
      <c r="P54" s="453">
        <v>5.82</v>
      </c>
      <c r="Q54" s="453"/>
      <c r="R54" s="488">
        <f t="shared" si="0"/>
        <v>122.56</v>
      </c>
      <c r="S54" s="489"/>
      <c r="T54" s="488">
        <f t="shared" si="1"/>
        <v>1834.15</v>
      </c>
      <c r="U54" s="489"/>
      <c r="V54" s="488" t="str">
        <f t="shared" si="2"/>
        <v>-</v>
      </c>
      <c r="W54" s="490"/>
      <c r="X54" s="488">
        <f t="shared" si="51"/>
        <v>170.85</v>
      </c>
      <c r="Y54" s="489"/>
      <c r="Z54" s="488">
        <f t="shared" si="3"/>
        <v>62.82</v>
      </c>
      <c r="AA54" s="490"/>
      <c r="AB54" s="488">
        <f t="shared" si="4"/>
        <v>64.37</v>
      </c>
      <c r="AC54" s="490"/>
      <c r="AD54" s="491">
        <f t="shared" si="5"/>
        <v>189.07</v>
      </c>
      <c r="AE54" s="490"/>
      <c r="AF54" s="488">
        <f t="shared" si="6"/>
        <v>138.9</v>
      </c>
      <c r="AG54" s="489"/>
      <c r="AH54" s="488">
        <f t="shared" si="7"/>
        <v>53.53</v>
      </c>
      <c r="AI54" s="489"/>
      <c r="AJ54" s="488">
        <f t="shared" si="8"/>
        <v>111.64</v>
      </c>
      <c r="AK54" s="489"/>
      <c r="AL54" s="488">
        <f t="shared" si="9"/>
        <v>81.55</v>
      </c>
      <c r="AM54" s="492"/>
      <c r="AN54" s="470">
        <f t="shared" si="10"/>
        <v>140.94</v>
      </c>
      <c r="AO54" s="484"/>
      <c r="AP54" s="491">
        <f t="shared" si="11"/>
        <v>35.6</v>
      </c>
      <c r="AQ54" s="489"/>
      <c r="AR54" s="488">
        <f t="shared" si="12"/>
        <v>48</v>
      </c>
      <c r="AS54" s="490"/>
      <c r="AT54" s="488">
        <f t="shared" si="13"/>
        <v>40.01</v>
      </c>
      <c r="AU54" s="490"/>
      <c r="AV54" s="488">
        <f t="shared" si="14"/>
        <v>27.82</v>
      </c>
      <c r="AW54" s="489"/>
      <c r="AX54" s="488">
        <f t="shared" si="15"/>
        <v>38.14</v>
      </c>
      <c r="AY54" s="489"/>
      <c r="AZ54" s="488">
        <f t="shared" si="16"/>
        <v>46.66</v>
      </c>
      <c r="BA54" s="489"/>
      <c r="BB54" s="488">
        <f t="shared" si="17"/>
        <v>23.96</v>
      </c>
      <c r="BC54" s="490"/>
      <c r="BD54" s="488">
        <f t="shared" si="18"/>
        <v>30.58</v>
      </c>
      <c r="BE54" s="490"/>
      <c r="BF54" s="488">
        <f t="shared" si="19"/>
        <v>33.92</v>
      </c>
      <c r="BG54" s="490"/>
      <c r="BH54" s="488">
        <f t="shared" si="20"/>
        <v>78.180000000000007</v>
      </c>
      <c r="BI54" s="490"/>
      <c r="BJ54" s="488">
        <f t="shared" si="21"/>
        <v>47.91</v>
      </c>
      <c r="BK54" s="490"/>
      <c r="BL54" s="488">
        <f t="shared" si="22"/>
        <v>21.23</v>
      </c>
      <c r="BM54" s="490"/>
      <c r="BN54" s="488">
        <f t="shared" si="23"/>
        <v>42.17</v>
      </c>
      <c r="BO54" s="490"/>
      <c r="BP54" s="488">
        <f t="shared" si="24"/>
        <v>38.28</v>
      </c>
      <c r="BQ54" s="490"/>
      <c r="BR54" s="488">
        <f t="shared" si="25"/>
        <v>47.98</v>
      </c>
      <c r="BS54" s="490"/>
      <c r="BT54" s="488">
        <f t="shared" si="26"/>
        <v>12.9</v>
      </c>
      <c r="BU54" s="490"/>
      <c r="BV54" s="488">
        <f t="shared" si="27"/>
        <v>9.17</v>
      </c>
      <c r="BW54" s="490"/>
      <c r="BX54" s="488" t="str">
        <f t="shared" si="28"/>
        <v>-</v>
      </c>
      <c r="BY54" s="490"/>
      <c r="BZ54" s="488" t="str">
        <f t="shared" si="29"/>
        <v>-</v>
      </c>
      <c r="CA54" s="490"/>
      <c r="CB54" s="488" t="str">
        <f t="shared" si="30"/>
        <v>-</v>
      </c>
      <c r="CC54" s="490"/>
      <c r="CD54" s="488" t="str">
        <f t="shared" si="31"/>
        <v>-</v>
      </c>
      <c r="CE54" s="490"/>
      <c r="CF54" s="488" t="str">
        <f t="shared" si="32"/>
        <v>-</v>
      </c>
      <c r="CG54" s="490"/>
      <c r="CH54" s="488" t="str">
        <f t="shared" si="33"/>
        <v>-</v>
      </c>
      <c r="CI54" s="490"/>
      <c r="CJ54" s="488" t="str">
        <f t="shared" si="34"/>
        <v>-</v>
      </c>
      <c r="CK54" s="490"/>
      <c r="CL54" s="488" t="str">
        <f t="shared" si="35"/>
        <v>-</v>
      </c>
      <c r="CM54" s="490"/>
      <c r="CN54" s="488" t="str">
        <f t="shared" si="36"/>
        <v>-</v>
      </c>
      <c r="CO54" s="490"/>
      <c r="CP54" s="488" t="str">
        <f t="shared" si="37"/>
        <v>-</v>
      </c>
      <c r="CQ54" s="490"/>
      <c r="CR54" s="488" t="str">
        <f t="shared" si="38"/>
        <v>-</v>
      </c>
      <c r="CS54" s="490"/>
      <c r="CT54" s="488" t="str">
        <f t="shared" si="39"/>
        <v>-</v>
      </c>
      <c r="CU54" s="490"/>
      <c r="CV54" s="488" t="str">
        <f t="shared" si="40"/>
        <v>-</v>
      </c>
      <c r="CW54" s="490"/>
      <c r="CX54" s="488" t="str">
        <f t="shared" si="41"/>
        <v>-</v>
      </c>
      <c r="CY54" s="490"/>
      <c r="CZ54" s="488" t="str">
        <f t="shared" si="42"/>
        <v>-</v>
      </c>
      <c r="DA54" s="490"/>
      <c r="DB54" s="488" t="str">
        <f t="shared" si="43"/>
        <v>-</v>
      </c>
      <c r="DC54" s="490"/>
      <c r="DD54" s="488" t="str">
        <f t="shared" si="44"/>
        <v>-</v>
      </c>
      <c r="DE54" s="490"/>
      <c r="DF54" s="488" t="str">
        <f t="shared" si="45"/>
        <v>-</v>
      </c>
      <c r="DG54" s="490"/>
      <c r="DH54" s="488" t="str">
        <f t="shared" si="46"/>
        <v>-</v>
      </c>
      <c r="DI54" s="490"/>
      <c r="DJ54" s="488" t="str">
        <f t="shared" si="47"/>
        <v>-</v>
      </c>
      <c r="DK54" s="490"/>
      <c r="DL54" s="488" t="str">
        <f t="shared" si="48"/>
        <v>-</v>
      </c>
      <c r="DM54" s="490"/>
      <c r="DN54" s="488" t="str">
        <f t="shared" si="49"/>
        <v>-</v>
      </c>
      <c r="DO54" s="490"/>
      <c r="DP54" s="488" t="str">
        <f t="shared" si="50"/>
        <v>-</v>
      </c>
      <c r="DQ54" s="490"/>
    </row>
    <row r="55" spans="1:121" s="249" customFormat="1" x14ac:dyDescent="0.2">
      <c r="A55" s="257" t="s">
        <v>254</v>
      </c>
      <c r="B55" s="473">
        <v>6.3</v>
      </c>
      <c r="C55" s="473"/>
      <c r="D55" s="473">
        <v>5.05</v>
      </c>
      <c r="E55" s="473"/>
      <c r="F55" s="473">
        <v>5.39</v>
      </c>
      <c r="G55" s="473"/>
      <c r="H55" s="473">
        <v>3.8</v>
      </c>
      <c r="I55" s="473"/>
      <c r="J55" s="473">
        <v>4.08</v>
      </c>
      <c r="K55" s="473"/>
      <c r="L55" s="473">
        <v>3.16</v>
      </c>
      <c r="M55" s="473"/>
      <c r="N55" s="473">
        <v>4.71</v>
      </c>
      <c r="O55" s="473"/>
      <c r="P55" s="473">
        <v>4.9800000000000004</v>
      </c>
      <c r="Q55" s="473"/>
      <c r="R55" s="473">
        <f t="shared" si="0"/>
        <v>111.14</v>
      </c>
      <c r="S55" s="473"/>
      <c r="T55" s="473">
        <f t="shared" si="1"/>
        <v>129.94999999999999</v>
      </c>
      <c r="U55" s="473"/>
      <c r="V55" s="473">
        <f t="shared" si="2"/>
        <v>100.48</v>
      </c>
      <c r="W55" s="473"/>
      <c r="X55" s="473">
        <f t="shared" si="51"/>
        <v>70.45</v>
      </c>
      <c r="Y55" s="473"/>
      <c r="Z55" s="473">
        <f t="shared" si="3"/>
        <v>66.63</v>
      </c>
      <c r="AA55" s="473"/>
      <c r="AB55" s="473">
        <f t="shared" si="4"/>
        <v>30.15</v>
      </c>
      <c r="AC55" s="474"/>
      <c r="AD55" s="475">
        <f t="shared" si="5"/>
        <v>25.25</v>
      </c>
      <c r="AE55" s="473"/>
      <c r="AF55" s="473">
        <f t="shared" si="6"/>
        <v>27.16</v>
      </c>
      <c r="AG55" s="473"/>
      <c r="AH55" s="473">
        <f t="shared" si="7"/>
        <v>26.53</v>
      </c>
      <c r="AI55" s="473"/>
      <c r="AJ55" s="473">
        <f t="shared" si="8"/>
        <v>92.05</v>
      </c>
      <c r="AK55" s="473"/>
      <c r="AL55" s="473">
        <f t="shared" si="9"/>
        <v>22.21</v>
      </c>
      <c r="AM55" s="473"/>
      <c r="AN55" s="479">
        <f t="shared" si="10"/>
        <v>22.96</v>
      </c>
      <c r="AO55" s="479"/>
      <c r="AP55" s="475">
        <f t="shared" si="11"/>
        <v>20.68</v>
      </c>
      <c r="AQ55" s="473"/>
      <c r="AR55" s="473">
        <f t="shared" si="12"/>
        <v>11.74</v>
      </c>
      <c r="AS55" s="473"/>
      <c r="AT55" s="473">
        <f t="shared" si="13"/>
        <v>15.69</v>
      </c>
      <c r="AU55" s="473"/>
      <c r="AV55" s="473">
        <f t="shared" si="14"/>
        <v>17.559999999999999</v>
      </c>
      <c r="AW55" s="474"/>
      <c r="AX55" s="473">
        <f t="shared" si="15"/>
        <v>14.5</v>
      </c>
      <c r="AY55" s="474"/>
      <c r="AZ55" s="473">
        <f t="shared" si="16"/>
        <v>10.61</v>
      </c>
      <c r="BA55" s="474"/>
      <c r="BB55" s="473">
        <f t="shared" si="17"/>
        <v>12.94</v>
      </c>
      <c r="BC55" s="474"/>
      <c r="BD55" s="473">
        <f t="shared" si="18"/>
        <v>10.95</v>
      </c>
      <c r="BE55" s="474"/>
      <c r="BF55" s="473">
        <f t="shared" si="19"/>
        <v>9.52</v>
      </c>
      <c r="BG55" s="474"/>
      <c r="BH55" s="473">
        <f t="shared" si="20"/>
        <v>13.58</v>
      </c>
      <c r="BI55" s="474"/>
      <c r="BJ55" s="473">
        <f t="shared" si="21"/>
        <v>15.88</v>
      </c>
      <c r="BK55" s="474"/>
      <c r="BL55" s="473">
        <f t="shared" si="22"/>
        <v>11.15</v>
      </c>
      <c r="BM55" s="474"/>
      <c r="BN55" s="473">
        <f t="shared" si="23"/>
        <v>9.19</v>
      </c>
      <c r="BO55" s="474"/>
      <c r="BP55" s="473">
        <f t="shared" si="24"/>
        <v>10.84</v>
      </c>
      <c r="BQ55" s="474"/>
      <c r="BR55" s="473">
        <f t="shared" si="25"/>
        <v>9.82</v>
      </c>
      <c r="BS55" s="474"/>
      <c r="BT55" s="473">
        <f t="shared" si="26"/>
        <v>11.7</v>
      </c>
      <c r="BU55" s="474"/>
      <c r="BV55" s="473">
        <f t="shared" si="27"/>
        <v>11.95</v>
      </c>
      <c r="BW55" s="474"/>
      <c r="BX55" s="473" t="str">
        <f t="shared" si="28"/>
        <v>-</v>
      </c>
      <c r="BY55" s="474"/>
      <c r="BZ55" s="473" t="str">
        <f t="shared" si="29"/>
        <v>-</v>
      </c>
      <c r="CA55" s="474"/>
      <c r="CB55" s="473" t="str">
        <f t="shared" si="30"/>
        <v>-</v>
      </c>
      <c r="CC55" s="474"/>
      <c r="CD55" s="473" t="str">
        <f t="shared" si="31"/>
        <v>-</v>
      </c>
      <c r="CE55" s="474"/>
      <c r="CF55" s="473" t="str">
        <f t="shared" si="32"/>
        <v>-</v>
      </c>
      <c r="CG55" s="474"/>
      <c r="CH55" s="473" t="str">
        <f t="shared" si="33"/>
        <v>-</v>
      </c>
      <c r="CI55" s="474"/>
      <c r="CJ55" s="473" t="str">
        <f t="shared" si="34"/>
        <v>-</v>
      </c>
      <c r="CK55" s="474"/>
      <c r="CL55" s="473" t="str">
        <f t="shared" si="35"/>
        <v>-</v>
      </c>
      <c r="CM55" s="474"/>
      <c r="CN55" s="473" t="str">
        <f t="shared" si="36"/>
        <v>-</v>
      </c>
      <c r="CO55" s="474"/>
      <c r="CP55" s="473" t="str">
        <f t="shared" si="37"/>
        <v>-</v>
      </c>
      <c r="CQ55" s="474"/>
      <c r="CR55" s="473" t="str">
        <f t="shared" si="38"/>
        <v>-</v>
      </c>
      <c r="CS55" s="474"/>
      <c r="CT55" s="473" t="str">
        <f t="shared" si="39"/>
        <v>-</v>
      </c>
      <c r="CU55" s="474"/>
      <c r="CV55" s="473" t="str">
        <f t="shared" si="40"/>
        <v>-</v>
      </c>
      <c r="CW55" s="474"/>
      <c r="CX55" s="473" t="str">
        <f t="shared" si="41"/>
        <v>-</v>
      </c>
      <c r="CY55" s="474"/>
      <c r="CZ55" s="473" t="str">
        <f t="shared" si="42"/>
        <v>-</v>
      </c>
      <c r="DA55" s="474"/>
      <c r="DB55" s="473" t="str">
        <f t="shared" si="43"/>
        <v>-</v>
      </c>
      <c r="DC55" s="474"/>
      <c r="DD55" s="473" t="str">
        <f t="shared" si="44"/>
        <v>-</v>
      </c>
      <c r="DE55" s="474"/>
      <c r="DF55" s="473" t="str">
        <f t="shared" si="45"/>
        <v>-</v>
      </c>
      <c r="DG55" s="474"/>
      <c r="DH55" s="473" t="str">
        <f t="shared" si="46"/>
        <v>-</v>
      </c>
      <c r="DI55" s="474"/>
      <c r="DJ55" s="473" t="str">
        <f t="shared" si="47"/>
        <v>-</v>
      </c>
      <c r="DK55" s="474"/>
      <c r="DL55" s="473" t="str">
        <f t="shared" si="48"/>
        <v>-</v>
      </c>
      <c r="DM55" s="474"/>
      <c r="DN55" s="473" t="str">
        <f t="shared" si="49"/>
        <v>-</v>
      </c>
      <c r="DO55" s="474"/>
      <c r="DP55" s="473" t="str">
        <f t="shared" si="50"/>
        <v>-</v>
      </c>
      <c r="DQ55" s="474"/>
    </row>
    <row r="56" spans="1:121" s="244" customFormat="1" ht="5.25" customHeight="1" x14ac:dyDescent="0.2">
      <c r="A56" s="24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</row>
    <row r="57" spans="1:121" x14ac:dyDescent="0.2">
      <c r="A57" s="250" t="s">
        <v>258</v>
      </c>
      <c r="B57" s="251"/>
      <c r="C57" s="251"/>
      <c r="D57" s="251"/>
      <c r="E57" s="251"/>
      <c r="F57" s="251"/>
      <c r="G57" s="251"/>
      <c r="H57" s="251"/>
      <c r="I57" s="251"/>
      <c r="J57" s="252"/>
      <c r="K57" s="252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2"/>
      <c r="W57" s="252"/>
      <c r="X57" s="251"/>
      <c r="Y57" s="251"/>
      <c r="Z57" s="260"/>
      <c r="AA57" s="260"/>
      <c r="AB57" s="260"/>
      <c r="AC57" s="261"/>
      <c r="AD57" s="260"/>
      <c r="AE57" s="260"/>
      <c r="AF57" s="262"/>
      <c r="AG57" s="262"/>
      <c r="AH57" s="260"/>
      <c r="AI57" s="260"/>
      <c r="AJ57" s="262"/>
      <c r="AK57" s="262"/>
      <c r="AL57" s="262"/>
      <c r="AM57" s="262"/>
      <c r="AN57" s="391"/>
      <c r="AO57" s="446"/>
      <c r="AP57" s="262"/>
      <c r="AQ57" s="262"/>
      <c r="AR57" s="260"/>
      <c r="AS57" s="260"/>
      <c r="AT57" s="260"/>
      <c r="AU57" s="260"/>
      <c r="AV57" s="262"/>
      <c r="AW57" s="263"/>
      <c r="AX57" s="262"/>
      <c r="AY57" s="263"/>
      <c r="AZ57" s="262"/>
      <c r="BA57" s="263"/>
      <c r="BB57" s="260"/>
      <c r="BC57" s="261"/>
      <c r="BD57" s="260"/>
      <c r="BE57" s="261"/>
      <c r="BF57" s="260"/>
      <c r="BG57" s="261"/>
      <c r="BH57" s="260"/>
      <c r="BI57" s="261"/>
      <c r="BJ57" s="260"/>
      <c r="BK57" s="261"/>
      <c r="BL57" s="260"/>
      <c r="BM57" s="261"/>
      <c r="BN57" s="260"/>
      <c r="BO57" s="261"/>
      <c r="BP57" s="260"/>
      <c r="BQ57" s="261"/>
      <c r="BR57" s="260"/>
      <c r="BS57" s="261"/>
      <c r="BT57" s="260"/>
      <c r="BU57" s="261"/>
      <c r="BV57" s="260"/>
      <c r="BW57" s="261"/>
      <c r="BX57" s="260"/>
      <c r="BY57" s="261"/>
      <c r="BZ57" s="260"/>
      <c r="CA57" s="261"/>
      <c r="CB57" s="260"/>
      <c r="CC57" s="261"/>
      <c r="CD57" s="260"/>
      <c r="CE57" s="261"/>
      <c r="CF57" s="260"/>
      <c r="CG57" s="261"/>
      <c r="CH57" s="260"/>
      <c r="CI57" s="261"/>
      <c r="CJ57" s="260"/>
      <c r="CK57" s="261"/>
      <c r="CL57" s="260"/>
      <c r="CM57" s="261"/>
      <c r="CN57" s="260"/>
      <c r="CO57" s="261"/>
      <c r="CP57" s="260"/>
      <c r="CQ57" s="261"/>
      <c r="CR57" s="260"/>
      <c r="CS57" s="261"/>
      <c r="CT57" s="260"/>
      <c r="CU57" s="261"/>
      <c r="CV57" s="260"/>
      <c r="CW57" s="261"/>
      <c r="CX57" s="260"/>
      <c r="CY57" s="261"/>
      <c r="CZ57" s="260"/>
      <c r="DA57" s="261"/>
      <c r="DB57" s="260"/>
      <c r="DC57" s="261"/>
      <c r="DD57" s="260"/>
      <c r="DE57" s="261"/>
      <c r="DF57" s="260"/>
      <c r="DG57" s="261"/>
      <c r="DH57" s="260"/>
      <c r="DI57" s="261"/>
      <c r="DJ57" s="260"/>
      <c r="DK57" s="261"/>
      <c r="DL57" s="260"/>
      <c r="DM57" s="261"/>
      <c r="DN57" s="260"/>
      <c r="DO57" s="261"/>
      <c r="DP57" s="260"/>
      <c r="DQ57" s="261"/>
    </row>
    <row r="58" spans="1:121" x14ac:dyDescent="0.2">
      <c r="A58" s="242" t="s">
        <v>259</v>
      </c>
      <c r="B58" s="390">
        <f>$B$10</f>
        <v>44562</v>
      </c>
      <c r="C58" s="391"/>
      <c r="D58" s="390" t="e">
        <f ca="1">$D$10</f>
        <v>#NAME?</v>
      </c>
      <c r="E58" s="391"/>
      <c r="F58" s="390" t="e">
        <f ca="1">$F$10</f>
        <v>#NAME?</v>
      </c>
      <c r="G58" s="391"/>
      <c r="H58" s="390" t="e">
        <f ca="1">$H$10</f>
        <v>#NAME?</v>
      </c>
      <c r="I58" s="391"/>
      <c r="J58" s="390" t="e">
        <f ca="1">$J$10</f>
        <v>#NAME?</v>
      </c>
      <c r="K58" s="391"/>
      <c r="L58" s="390" t="e">
        <f ca="1">$L$10</f>
        <v>#NAME?</v>
      </c>
      <c r="M58" s="391"/>
      <c r="N58" s="390" t="e">
        <f ca="1">$N$10</f>
        <v>#NAME?</v>
      </c>
      <c r="O58" s="391"/>
      <c r="P58" s="390" t="e">
        <f ca="1">$P$10</f>
        <v>#NAME?</v>
      </c>
      <c r="Q58" s="391"/>
      <c r="R58" s="390" t="e">
        <f ca="1">$R$10</f>
        <v>#NAME?</v>
      </c>
      <c r="S58" s="391"/>
      <c r="T58" s="390" t="e">
        <f ca="1">$T$10</f>
        <v>#NAME?</v>
      </c>
      <c r="U58" s="391"/>
      <c r="V58" s="390" t="e">
        <f ca="1">$V$10</f>
        <v>#NAME?</v>
      </c>
      <c r="W58" s="391"/>
      <c r="X58" s="390" t="e">
        <f ca="1">X10</f>
        <v>#NAME?</v>
      </c>
      <c r="Y58" s="391"/>
      <c r="Z58" s="493" t="e">
        <f ca="1">Z10</f>
        <v>#NAME?</v>
      </c>
      <c r="AA58" s="396"/>
      <c r="AB58" s="493" t="e">
        <f ca="1">AB10</f>
        <v>#NAME?</v>
      </c>
      <c r="AC58" s="396"/>
      <c r="AD58" s="496" t="e">
        <f ca="1">AD10</f>
        <v>#NAME?</v>
      </c>
      <c r="AE58" s="396"/>
      <c r="AF58" s="493" t="e">
        <f ca="1">AF10</f>
        <v>#NAME?</v>
      </c>
      <c r="AG58" s="396"/>
      <c r="AH58" s="493" t="e">
        <f ca="1">AH10</f>
        <v>#NAME?</v>
      </c>
      <c r="AI58" s="396"/>
      <c r="AJ58" s="493" t="e">
        <f ca="1">AJ10</f>
        <v>#NAME?</v>
      </c>
      <c r="AK58" s="396"/>
      <c r="AL58" s="493" t="e">
        <f ca="1">AL10</f>
        <v>#NAME?</v>
      </c>
      <c r="AM58" s="396"/>
      <c r="AN58" s="494" t="e">
        <f ca="1">AN10</f>
        <v>#NAME?</v>
      </c>
      <c r="AO58" s="495"/>
      <c r="AP58" s="493" t="e">
        <f ca="1">AP10</f>
        <v>#NAME?</v>
      </c>
      <c r="AQ58" s="396"/>
      <c r="AR58" s="493" t="e">
        <f ca="1">AR10</f>
        <v>#NAME?</v>
      </c>
      <c r="AS58" s="396"/>
      <c r="AT58" s="493" t="e">
        <f ca="1">AT10</f>
        <v>#NAME?</v>
      </c>
      <c r="AU58" s="396"/>
      <c r="AV58" s="493" t="e">
        <f ca="1">AV10</f>
        <v>#NAME?</v>
      </c>
      <c r="AW58" s="396"/>
      <c r="AX58" s="493" t="e">
        <f ca="1">AX10</f>
        <v>#NAME?</v>
      </c>
      <c r="AY58" s="396"/>
      <c r="AZ58" s="493" t="e">
        <f ca="1">AZ10</f>
        <v>#NAME?</v>
      </c>
      <c r="BA58" s="396"/>
      <c r="BB58" s="493" t="e">
        <f ca="1">BB10</f>
        <v>#NAME?</v>
      </c>
      <c r="BC58" s="396"/>
      <c r="BD58" s="493" t="e">
        <f ca="1">BD10</f>
        <v>#NAME?</v>
      </c>
      <c r="BE58" s="396"/>
      <c r="BF58" s="493" t="e">
        <f ca="1">BF10</f>
        <v>#NAME?</v>
      </c>
      <c r="BG58" s="396"/>
      <c r="BH58" s="493" t="e">
        <f ca="1">BH10</f>
        <v>#NAME?</v>
      </c>
      <c r="BI58" s="396"/>
      <c r="BJ58" s="493" t="e">
        <f ca="1">BJ10</f>
        <v>#NAME?</v>
      </c>
      <c r="BK58" s="396"/>
      <c r="BL58" s="493" t="e">
        <f ca="1">BL10</f>
        <v>#NAME?</v>
      </c>
      <c r="BM58" s="396"/>
      <c r="BN58" s="493" t="e">
        <f ca="1">BN10</f>
        <v>#NAME?</v>
      </c>
      <c r="BO58" s="396"/>
      <c r="BP58" s="493" t="e">
        <f ca="1">BP10</f>
        <v>#NAME?</v>
      </c>
      <c r="BQ58" s="396"/>
      <c r="BR58" s="493" t="e">
        <f ca="1">BR10</f>
        <v>#NAME?</v>
      </c>
      <c r="BS58" s="396"/>
      <c r="BT58" s="493" t="e">
        <f ca="1">BT10</f>
        <v>#NAME?</v>
      </c>
      <c r="BU58" s="396"/>
      <c r="BV58" s="493" t="e">
        <f ca="1">BV10</f>
        <v>#NAME?</v>
      </c>
      <c r="BW58" s="396"/>
      <c r="BX58" s="493" t="e">
        <f ca="1">BX10</f>
        <v>#NAME?</v>
      </c>
      <c r="BY58" s="396"/>
      <c r="BZ58" s="493" t="e">
        <f ca="1">BZ10</f>
        <v>#NAME?</v>
      </c>
      <c r="CA58" s="396"/>
      <c r="CB58" s="493" t="e">
        <f ca="1">CB10</f>
        <v>#NAME?</v>
      </c>
      <c r="CC58" s="396"/>
      <c r="CD58" s="493" t="e">
        <f ca="1">CD10</f>
        <v>#NAME?</v>
      </c>
      <c r="CE58" s="396"/>
      <c r="CF58" s="493" t="e">
        <f ca="1">CF10</f>
        <v>#NAME?</v>
      </c>
      <c r="CG58" s="396"/>
      <c r="CH58" s="493" t="e">
        <f ca="1">CH10</f>
        <v>#NAME?</v>
      </c>
      <c r="CI58" s="396"/>
      <c r="CJ58" s="493" t="e">
        <f ca="1">CJ10</f>
        <v>#NAME?</v>
      </c>
      <c r="CK58" s="396"/>
      <c r="CL58" s="493" t="e">
        <f ca="1">CL10</f>
        <v>#NAME?</v>
      </c>
      <c r="CM58" s="396"/>
      <c r="CN58" s="493" t="e">
        <f ca="1">CN10</f>
        <v>#NAME?</v>
      </c>
      <c r="CO58" s="396"/>
      <c r="CP58" s="493" t="e">
        <f ca="1">CP10</f>
        <v>#NAME?</v>
      </c>
      <c r="CQ58" s="396"/>
      <c r="CR58" s="493" t="e">
        <f ca="1">CR10</f>
        <v>#NAME?</v>
      </c>
      <c r="CS58" s="396"/>
      <c r="CT58" s="493" t="e">
        <f ca="1">CT10</f>
        <v>#NAME?</v>
      </c>
      <c r="CU58" s="396"/>
      <c r="CV58" s="493" t="e">
        <f ca="1">CV10</f>
        <v>#NAME?</v>
      </c>
      <c r="CW58" s="396"/>
      <c r="CX58" s="493" t="e">
        <f ca="1">CX10</f>
        <v>#NAME?</v>
      </c>
      <c r="CY58" s="396"/>
      <c r="CZ58" s="493" t="e">
        <f ca="1">CZ10</f>
        <v>#NAME?</v>
      </c>
      <c r="DA58" s="396"/>
      <c r="DB58" s="493" t="e">
        <f ca="1">DB10</f>
        <v>#NAME?</v>
      </c>
      <c r="DC58" s="396"/>
      <c r="DD58" s="493" t="e">
        <f ca="1">DD10</f>
        <v>#NAME?</v>
      </c>
      <c r="DE58" s="396"/>
      <c r="DF58" s="493" t="e">
        <f ca="1">DF10</f>
        <v>#NAME?</v>
      </c>
      <c r="DG58" s="396"/>
      <c r="DH58" s="493" t="e">
        <f ca="1">DH10</f>
        <v>#NAME?</v>
      </c>
      <c r="DI58" s="396"/>
      <c r="DJ58" s="493" t="e">
        <f ca="1">DJ10</f>
        <v>#NAME?</v>
      </c>
      <c r="DK58" s="396"/>
      <c r="DL58" s="493" t="e">
        <f ca="1">DL10</f>
        <v>#NAME?</v>
      </c>
      <c r="DM58" s="396"/>
      <c r="DN58" s="493" t="e">
        <f ca="1">DN10</f>
        <v>#NAME?</v>
      </c>
      <c r="DO58" s="396"/>
      <c r="DP58" s="493" t="e">
        <f ca="1">DP10</f>
        <v>#NAME?</v>
      </c>
      <c r="DQ58" s="396"/>
    </row>
    <row r="59" spans="1:121" s="265" customFormat="1" ht="12.75" customHeight="1" x14ac:dyDescent="0.2">
      <c r="A59" s="264" t="s">
        <v>260</v>
      </c>
      <c r="B59" s="499">
        <v>59</v>
      </c>
      <c r="C59" s="499"/>
      <c r="D59" s="499">
        <v>116</v>
      </c>
      <c r="E59" s="499"/>
      <c r="F59" s="499">
        <v>104</v>
      </c>
      <c r="G59" s="499"/>
      <c r="H59" s="499">
        <v>109</v>
      </c>
      <c r="I59" s="499"/>
      <c r="J59" s="497">
        <v>104</v>
      </c>
      <c r="K59" s="497"/>
      <c r="L59" s="497">
        <v>106</v>
      </c>
      <c r="M59" s="498"/>
      <c r="N59" s="499">
        <v>102</v>
      </c>
      <c r="O59" s="499"/>
      <c r="P59" s="497">
        <v>99</v>
      </c>
      <c r="Q59" s="498"/>
      <c r="R59" s="497">
        <v>99</v>
      </c>
      <c r="S59" s="498"/>
      <c r="T59" s="497">
        <v>95</v>
      </c>
      <c r="U59" s="498"/>
      <c r="V59" s="499">
        <v>103</v>
      </c>
      <c r="W59" s="499"/>
      <c r="X59" s="497">
        <v>102</v>
      </c>
      <c r="Y59" s="500"/>
      <c r="Z59" s="497">
        <v>96</v>
      </c>
      <c r="AA59" s="498"/>
      <c r="AB59" s="501">
        <v>101</v>
      </c>
      <c r="AC59" s="501"/>
      <c r="AD59" s="497">
        <v>106</v>
      </c>
      <c r="AE59" s="498"/>
      <c r="AF59" s="497">
        <v>108</v>
      </c>
      <c r="AG59" s="498"/>
      <c r="AH59" s="502">
        <v>113</v>
      </c>
      <c r="AI59" s="503"/>
      <c r="AJ59" s="501">
        <v>115</v>
      </c>
      <c r="AK59" s="501"/>
      <c r="AL59" s="497">
        <v>114</v>
      </c>
      <c r="AM59" s="498"/>
      <c r="AN59" s="497">
        <v>118</v>
      </c>
      <c r="AO59" s="498"/>
      <c r="AP59" s="497">
        <v>116</v>
      </c>
      <c r="AQ59" s="498"/>
      <c r="AR59" s="497">
        <v>117</v>
      </c>
      <c r="AS59" s="498"/>
      <c r="AT59" s="497">
        <v>117</v>
      </c>
      <c r="AU59" s="498"/>
      <c r="AV59" s="497">
        <v>114</v>
      </c>
      <c r="AW59" s="498"/>
      <c r="AX59" s="497">
        <v>117</v>
      </c>
      <c r="AY59" s="498"/>
      <c r="AZ59" s="497">
        <v>119</v>
      </c>
      <c r="BA59" s="498"/>
      <c r="BB59" s="497">
        <v>118</v>
      </c>
      <c r="BC59" s="498"/>
      <c r="BD59" s="497">
        <v>121</v>
      </c>
      <c r="BE59" s="498"/>
      <c r="BF59" s="497">
        <v>123</v>
      </c>
      <c r="BG59" s="498"/>
      <c r="BH59" s="497">
        <v>116</v>
      </c>
      <c r="BI59" s="498"/>
      <c r="BJ59" s="497">
        <v>120</v>
      </c>
      <c r="BK59" s="498"/>
      <c r="BL59" s="497">
        <v>108</v>
      </c>
      <c r="BM59" s="498"/>
      <c r="BN59" s="497">
        <v>118</v>
      </c>
      <c r="BO59" s="498"/>
      <c r="BP59" s="497">
        <v>118</v>
      </c>
      <c r="BQ59" s="498"/>
      <c r="BR59" s="497">
        <v>133</v>
      </c>
      <c r="BS59" s="498"/>
      <c r="BT59" s="456">
        <v>109</v>
      </c>
      <c r="BU59" s="413"/>
      <c r="BV59" s="497">
        <v>121</v>
      </c>
      <c r="BW59" s="498"/>
      <c r="BX59" s="497"/>
      <c r="BY59" s="498"/>
      <c r="BZ59" s="497"/>
      <c r="CA59" s="498"/>
      <c r="CB59" s="497"/>
      <c r="CC59" s="498"/>
      <c r="CD59" s="497"/>
      <c r="CE59" s="498"/>
      <c r="CF59" s="497"/>
      <c r="CG59" s="498"/>
      <c r="CH59" s="497"/>
      <c r="CI59" s="498"/>
      <c r="CJ59" s="497"/>
      <c r="CK59" s="498"/>
      <c r="CL59" s="497"/>
      <c r="CM59" s="498"/>
      <c r="CN59" s="497"/>
      <c r="CO59" s="498"/>
      <c r="CP59" s="497"/>
      <c r="CQ59" s="498"/>
      <c r="CR59" s="497"/>
      <c r="CS59" s="498"/>
      <c r="CT59" s="497"/>
      <c r="CU59" s="498"/>
      <c r="CV59" s="497"/>
      <c r="CW59" s="498"/>
      <c r="CX59" s="497"/>
      <c r="CY59" s="498"/>
      <c r="CZ59" s="497"/>
      <c r="DA59" s="498"/>
      <c r="DB59" s="497"/>
      <c r="DC59" s="498"/>
      <c r="DD59" s="497"/>
      <c r="DE59" s="498"/>
      <c r="DF59" s="497"/>
      <c r="DG59" s="498"/>
      <c r="DH59" s="497"/>
      <c r="DI59" s="498"/>
      <c r="DJ59" s="497"/>
      <c r="DK59" s="498"/>
      <c r="DL59" s="497"/>
      <c r="DM59" s="498"/>
      <c r="DN59" s="497"/>
      <c r="DO59" s="498"/>
      <c r="DP59" s="497"/>
      <c r="DQ59" s="498"/>
    </row>
    <row r="60" spans="1:121" s="265" customFormat="1" ht="12.75" customHeight="1" x14ac:dyDescent="0.2">
      <c r="A60" s="264" t="s">
        <v>261</v>
      </c>
      <c r="B60" s="499">
        <v>253</v>
      </c>
      <c r="C60" s="499"/>
      <c r="D60" s="499">
        <v>382</v>
      </c>
      <c r="E60" s="499"/>
      <c r="F60" s="499">
        <v>358</v>
      </c>
      <c r="G60" s="499"/>
      <c r="H60" s="499">
        <v>356</v>
      </c>
      <c r="I60" s="499"/>
      <c r="J60" s="497">
        <v>345</v>
      </c>
      <c r="K60" s="497"/>
      <c r="L60" s="497">
        <v>387</v>
      </c>
      <c r="M60" s="498"/>
      <c r="N60" s="499">
        <v>384</v>
      </c>
      <c r="O60" s="499"/>
      <c r="P60" s="497">
        <v>384</v>
      </c>
      <c r="Q60" s="498"/>
      <c r="R60" s="497">
        <v>384</v>
      </c>
      <c r="S60" s="498"/>
      <c r="T60" s="497">
        <v>372</v>
      </c>
      <c r="U60" s="498"/>
      <c r="V60" s="499">
        <v>373</v>
      </c>
      <c r="W60" s="499"/>
      <c r="X60" s="497">
        <v>373</v>
      </c>
      <c r="Y60" s="500"/>
      <c r="Z60" s="497">
        <v>391</v>
      </c>
      <c r="AA60" s="498"/>
      <c r="AB60" s="501">
        <v>403</v>
      </c>
      <c r="AC60" s="501"/>
      <c r="AD60" s="497">
        <v>328</v>
      </c>
      <c r="AE60" s="498"/>
      <c r="AF60" s="497">
        <v>342</v>
      </c>
      <c r="AG60" s="498"/>
      <c r="AH60" s="502">
        <v>456</v>
      </c>
      <c r="AI60" s="503"/>
      <c r="AJ60" s="501">
        <v>480</v>
      </c>
      <c r="AK60" s="501"/>
      <c r="AL60" s="497">
        <v>475</v>
      </c>
      <c r="AM60" s="498"/>
      <c r="AN60" s="497">
        <v>478</v>
      </c>
      <c r="AO60" s="498"/>
      <c r="AP60" s="497">
        <v>487</v>
      </c>
      <c r="AQ60" s="498"/>
      <c r="AR60" s="497">
        <v>486</v>
      </c>
      <c r="AS60" s="498"/>
      <c r="AT60" s="497">
        <v>488</v>
      </c>
      <c r="AU60" s="498"/>
      <c r="AV60" s="497">
        <v>479</v>
      </c>
      <c r="AW60" s="498"/>
      <c r="AX60" s="497">
        <v>486</v>
      </c>
      <c r="AY60" s="498"/>
      <c r="AZ60" s="497">
        <v>514</v>
      </c>
      <c r="BA60" s="498"/>
      <c r="BB60" s="497">
        <v>519</v>
      </c>
      <c r="BC60" s="498"/>
      <c r="BD60" s="497">
        <v>526</v>
      </c>
      <c r="BE60" s="498"/>
      <c r="BF60" s="497">
        <v>530</v>
      </c>
      <c r="BG60" s="498"/>
      <c r="BH60" s="497">
        <v>520</v>
      </c>
      <c r="BI60" s="498"/>
      <c r="BJ60" s="497">
        <v>533</v>
      </c>
      <c r="BK60" s="498"/>
      <c r="BL60" s="497">
        <v>411</v>
      </c>
      <c r="BM60" s="498"/>
      <c r="BN60" s="497">
        <v>528</v>
      </c>
      <c r="BO60" s="498"/>
      <c r="BP60" s="497">
        <v>544</v>
      </c>
      <c r="BQ60" s="498"/>
      <c r="BR60" s="497">
        <v>433</v>
      </c>
      <c r="BS60" s="498"/>
      <c r="BT60" s="456">
        <v>536</v>
      </c>
      <c r="BU60" s="413"/>
      <c r="BV60" s="497">
        <v>559</v>
      </c>
      <c r="BW60" s="498"/>
      <c r="BX60" s="497"/>
      <c r="BY60" s="498"/>
      <c r="BZ60" s="497"/>
      <c r="CA60" s="498"/>
      <c r="CB60" s="497"/>
      <c r="CC60" s="498"/>
      <c r="CD60" s="497"/>
      <c r="CE60" s="498"/>
      <c r="CF60" s="497"/>
      <c r="CG60" s="498"/>
      <c r="CH60" s="497"/>
      <c r="CI60" s="498"/>
      <c r="CJ60" s="497"/>
      <c r="CK60" s="498"/>
      <c r="CL60" s="497"/>
      <c r="CM60" s="498"/>
      <c r="CN60" s="497"/>
      <c r="CO60" s="498"/>
      <c r="CP60" s="497"/>
      <c r="CQ60" s="498"/>
      <c r="CR60" s="497"/>
      <c r="CS60" s="498"/>
      <c r="CT60" s="497"/>
      <c r="CU60" s="498"/>
      <c r="CV60" s="497"/>
      <c r="CW60" s="498"/>
      <c r="CX60" s="497"/>
      <c r="CY60" s="498"/>
      <c r="CZ60" s="497"/>
      <c r="DA60" s="498"/>
      <c r="DB60" s="497"/>
      <c r="DC60" s="498"/>
      <c r="DD60" s="497"/>
      <c r="DE60" s="498"/>
      <c r="DF60" s="497"/>
      <c r="DG60" s="498"/>
      <c r="DH60" s="497"/>
      <c r="DI60" s="498"/>
      <c r="DJ60" s="497"/>
      <c r="DK60" s="498"/>
      <c r="DL60" s="497"/>
      <c r="DM60" s="498"/>
      <c r="DN60" s="497"/>
      <c r="DO60" s="498"/>
      <c r="DP60" s="497"/>
      <c r="DQ60" s="498"/>
    </row>
    <row r="61" spans="1:121" s="265" customFormat="1" ht="15" x14ac:dyDescent="0.25">
      <c r="A61" s="264" t="s">
        <v>262</v>
      </c>
      <c r="B61" s="499">
        <v>438</v>
      </c>
      <c r="C61" s="499"/>
      <c r="D61" s="499">
        <v>581</v>
      </c>
      <c r="E61" s="499"/>
      <c r="F61" s="499">
        <v>1098</v>
      </c>
      <c r="G61" s="499"/>
      <c r="H61" s="499">
        <v>1063</v>
      </c>
      <c r="I61" s="499"/>
      <c r="J61" s="497">
        <v>1064</v>
      </c>
      <c r="K61" s="497"/>
      <c r="L61" s="497">
        <v>1197</v>
      </c>
      <c r="M61" s="498"/>
      <c r="N61" s="499">
        <v>1203</v>
      </c>
      <c r="O61" s="499"/>
      <c r="P61" s="497">
        <v>1205</v>
      </c>
      <c r="Q61" s="498"/>
      <c r="R61" s="497">
        <v>1284</v>
      </c>
      <c r="S61" s="498"/>
      <c r="T61" s="497">
        <v>1275</v>
      </c>
      <c r="U61" s="498"/>
      <c r="V61" s="499">
        <v>1202</v>
      </c>
      <c r="W61" s="499"/>
      <c r="X61" s="497">
        <v>1191</v>
      </c>
      <c r="Y61" s="500"/>
      <c r="Z61" s="497">
        <v>1219</v>
      </c>
      <c r="AA61" s="498"/>
      <c r="AB61" s="501">
        <v>1210</v>
      </c>
      <c r="AC61" s="501"/>
      <c r="AD61" s="504">
        <v>1210</v>
      </c>
      <c r="AE61" s="505"/>
      <c r="AF61" s="504">
        <v>1210</v>
      </c>
      <c r="AG61" s="505"/>
      <c r="AH61" s="502">
        <v>698</v>
      </c>
      <c r="AI61" s="503"/>
      <c r="AJ61" s="501">
        <v>698</v>
      </c>
      <c r="AK61" s="501"/>
      <c r="AL61" s="497">
        <v>698</v>
      </c>
      <c r="AM61" s="498"/>
      <c r="AN61" s="504">
        <v>698</v>
      </c>
      <c r="AO61" s="505"/>
      <c r="AP61" s="497">
        <v>728</v>
      </c>
      <c r="AQ61" s="498"/>
      <c r="AR61" s="497">
        <v>725</v>
      </c>
      <c r="AS61" s="498"/>
      <c r="AT61" s="497">
        <v>721</v>
      </c>
      <c r="AU61" s="498"/>
      <c r="AV61" s="497">
        <v>725</v>
      </c>
      <c r="AW61" s="498"/>
      <c r="AX61" s="497">
        <v>742</v>
      </c>
      <c r="AY61" s="498"/>
      <c r="AZ61" s="497">
        <v>761</v>
      </c>
      <c r="BA61" s="498"/>
      <c r="BB61" s="497">
        <v>766</v>
      </c>
      <c r="BC61" s="498"/>
      <c r="BD61" s="497">
        <v>766</v>
      </c>
      <c r="BE61" s="498"/>
      <c r="BF61" s="497">
        <v>768</v>
      </c>
      <c r="BG61" s="498"/>
      <c r="BH61" s="497">
        <v>762</v>
      </c>
      <c r="BI61" s="498"/>
      <c r="BJ61" s="497">
        <v>772</v>
      </c>
      <c r="BK61" s="498"/>
      <c r="BL61" s="497">
        <v>783</v>
      </c>
      <c r="BM61" s="498"/>
      <c r="BN61" s="497">
        <v>771</v>
      </c>
      <c r="BO61" s="498"/>
      <c r="BP61" s="497">
        <v>798</v>
      </c>
      <c r="BQ61" s="498"/>
      <c r="BR61" s="497">
        <v>804</v>
      </c>
      <c r="BS61" s="498"/>
      <c r="BT61" s="456">
        <v>808</v>
      </c>
      <c r="BU61" s="413"/>
      <c r="BV61" s="497">
        <v>815</v>
      </c>
      <c r="BW61" s="498"/>
      <c r="BX61" s="497"/>
      <c r="BY61" s="498"/>
      <c r="BZ61" s="497"/>
      <c r="CA61" s="498"/>
      <c r="CB61" s="497"/>
      <c r="CC61" s="498"/>
      <c r="CD61" s="497"/>
      <c r="CE61" s="498"/>
      <c r="CF61" s="497"/>
      <c r="CG61" s="498"/>
      <c r="CH61" s="497"/>
      <c r="CI61" s="498"/>
      <c r="CJ61" s="497"/>
      <c r="CK61" s="498"/>
      <c r="CL61" s="497"/>
      <c r="CM61" s="498"/>
      <c r="CN61" s="497"/>
      <c r="CO61" s="498"/>
      <c r="CP61" s="497"/>
      <c r="CQ61" s="498"/>
      <c r="CR61" s="497"/>
      <c r="CS61" s="498"/>
      <c r="CT61" s="497"/>
      <c r="CU61" s="498"/>
      <c r="CV61" s="497"/>
      <c r="CW61" s="498"/>
      <c r="CX61" s="497"/>
      <c r="CY61" s="498"/>
      <c r="CZ61" s="497"/>
      <c r="DA61" s="498"/>
      <c r="DB61" s="497"/>
      <c r="DC61" s="498"/>
      <c r="DD61" s="497"/>
      <c r="DE61" s="498"/>
      <c r="DF61" s="497"/>
      <c r="DG61" s="498"/>
      <c r="DH61" s="497"/>
      <c r="DI61" s="498"/>
      <c r="DJ61" s="497"/>
      <c r="DK61" s="498"/>
      <c r="DL61" s="497"/>
      <c r="DM61" s="498"/>
      <c r="DN61" s="497"/>
      <c r="DO61" s="498"/>
      <c r="DP61" s="497"/>
      <c r="DQ61" s="498"/>
    </row>
    <row r="62" spans="1:121" s="265" customFormat="1" ht="12.75" customHeight="1" x14ac:dyDescent="0.2">
      <c r="A62" s="264" t="s">
        <v>263</v>
      </c>
      <c r="B62" s="499">
        <v>157</v>
      </c>
      <c r="C62" s="499"/>
      <c r="D62" s="499">
        <v>157</v>
      </c>
      <c r="E62" s="499"/>
      <c r="F62" s="499">
        <v>167</v>
      </c>
      <c r="G62" s="499"/>
      <c r="H62" s="499">
        <v>142</v>
      </c>
      <c r="I62" s="499"/>
      <c r="J62" s="497">
        <v>108</v>
      </c>
      <c r="K62" s="497"/>
      <c r="L62" s="497">
        <v>150</v>
      </c>
      <c r="M62" s="498"/>
      <c r="N62" s="499">
        <v>173</v>
      </c>
      <c r="O62" s="499"/>
      <c r="P62" s="497">
        <v>148</v>
      </c>
      <c r="Q62" s="498"/>
      <c r="R62" s="497">
        <v>126</v>
      </c>
      <c r="S62" s="498"/>
      <c r="T62" s="497">
        <v>105</v>
      </c>
      <c r="U62" s="498"/>
      <c r="V62" s="499">
        <v>107</v>
      </c>
      <c r="W62" s="499"/>
      <c r="X62" s="497">
        <v>103</v>
      </c>
      <c r="Y62" s="500"/>
      <c r="Z62" s="497">
        <v>152</v>
      </c>
      <c r="AA62" s="498"/>
      <c r="AB62" s="501">
        <v>149</v>
      </c>
      <c r="AC62" s="501"/>
      <c r="AD62" s="497">
        <v>137</v>
      </c>
      <c r="AE62" s="498"/>
      <c r="AF62" s="497">
        <v>132</v>
      </c>
      <c r="AG62" s="498"/>
      <c r="AH62" s="502">
        <v>148</v>
      </c>
      <c r="AI62" s="503"/>
      <c r="AJ62" s="501">
        <v>150</v>
      </c>
      <c r="AK62" s="501"/>
      <c r="AL62" s="497">
        <v>152</v>
      </c>
      <c r="AM62" s="498"/>
      <c r="AN62" s="497">
        <v>147</v>
      </c>
      <c r="AO62" s="498"/>
      <c r="AP62" s="497">
        <v>156</v>
      </c>
      <c r="AQ62" s="498"/>
      <c r="AR62" s="497">
        <v>164</v>
      </c>
      <c r="AS62" s="498"/>
      <c r="AT62" s="497">
        <v>161</v>
      </c>
      <c r="AU62" s="498"/>
      <c r="AV62" s="497">
        <v>158</v>
      </c>
      <c r="AW62" s="498"/>
      <c r="AX62" s="497">
        <v>171</v>
      </c>
      <c r="AY62" s="498"/>
      <c r="AZ62" s="497">
        <v>168</v>
      </c>
      <c r="BA62" s="498"/>
      <c r="BB62" s="497">
        <v>173</v>
      </c>
      <c r="BC62" s="498"/>
      <c r="BD62" s="497">
        <v>184</v>
      </c>
      <c r="BE62" s="498"/>
      <c r="BF62" s="497">
        <v>182</v>
      </c>
      <c r="BG62" s="498"/>
      <c r="BH62" s="497">
        <v>175</v>
      </c>
      <c r="BI62" s="498"/>
      <c r="BJ62" s="497">
        <v>173</v>
      </c>
      <c r="BK62" s="498"/>
      <c r="BL62" s="497">
        <v>175</v>
      </c>
      <c r="BM62" s="498"/>
      <c r="BN62" s="497">
        <v>165</v>
      </c>
      <c r="BO62" s="498"/>
      <c r="BP62" s="497">
        <v>171</v>
      </c>
      <c r="BQ62" s="498"/>
      <c r="BR62" s="497">
        <v>165</v>
      </c>
      <c r="BS62" s="498"/>
      <c r="BT62" s="506">
        <v>171</v>
      </c>
      <c r="BU62" s="507"/>
      <c r="BV62" s="456">
        <v>173</v>
      </c>
      <c r="BW62" s="413"/>
      <c r="BX62" s="497"/>
      <c r="BY62" s="498"/>
      <c r="BZ62" s="497"/>
      <c r="CA62" s="498"/>
      <c r="CB62" s="497"/>
      <c r="CC62" s="498"/>
      <c r="CD62" s="497"/>
      <c r="CE62" s="498"/>
      <c r="CF62" s="497"/>
      <c r="CG62" s="498"/>
      <c r="CH62" s="497"/>
      <c r="CI62" s="498"/>
      <c r="CJ62" s="497"/>
      <c r="CK62" s="498"/>
      <c r="CL62" s="497"/>
      <c r="CM62" s="498"/>
      <c r="CN62" s="497"/>
      <c r="CO62" s="498"/>
      <c r="CP62" s="497"/>
      <c r="CQ62" s="498"/>
      <c r="CR62" s="497"/>
      <c r="CS62" s="498"/>
      <c r="CT62" s="497"/>
      <c r="CU62" s="498"/>
      <c r="CV62" s="497"/>
      <c r="CW62" s="498"/>
      <c r="CX62" s="497"/>
      <c r="CY62" s="498"/>
      <c r="CZ62" s="497"/>
      <c r="DA62" s="498"/>
      <c r="DB62" s="497"/>
      <c r="DC62" s="498"/>
      <c r="DD62" s="497"/>
      <c r="DE62" s="498"/>
      <c r="DF62" s="497"/>
      <c r="DG62" s="498"/>
      <c r="DH62" s="497"/>
      <c r="DI62" s="498"/>
      <c r="DJ62" s="497"/>
      <c r="DK62" s="498"/>
      <c r="DL62" s="497"/>
      <c r="DM62" s="498"/>
      <c r="DN62" s="497"/>
      <c r="DO62" s="498"/>
      <c r="DP62" s="497"/>
      <c r="DQ62" s="498"/>
    </row>
    <row r="63" spans="1:121" s="265" customFormat="1" ht="12.75" customHeight="1" x14ac:dyDescent="0.2">
      <c r="A63" s="264" t="s">
        <v>264</v>
      </c>
      <c r="B63" s="499">
        <v>109</v>
      </c>
      <c r="C63" s="499"/>
      <c r="D63" s="499">
        <v>109</v>
      </c>
      <c r="E63" s="499"/>
      <c r="F63" s="499">
        <v>113</v>
      </c>
      <c r="G63" s="499"/>
      <c r="H63" s="499">
        <v>118</v>
      </c>
      <c r="I63" s="499"/>
      <c r="J63" s="497">
        <v>104</v>
      </c>
      <c r="K63" s="497"/>
      <c r="L63" s="497">
        <v>92</v>
      </c>
      <c r="M63" s="498"/>
      <c r="N63" s="499">
        <v>76</v>
      </c>
      <c r="O63" s="499"/>
      <c r="P63" s="497">
        <v>83</v>
      </c>
      <c r="Q63" s="498"/>
      <c r="R63" s="497">
        <v>93</v>
      </c>
      <c r="S63" s="498"/>
      <c r="T63" s="497">
        <v>66</v>
      </c>
      <c r="U63" s="498"/>
      <c r="V63" s="499">
        <v>71</v>
      </c>
      <c r="W63" s="499"/>
      <c r="X63" s="497">
        <v>71</v>
      </c>
      <c r="Y63" s="500"/>
      <c r="Z63" s="497">
        <v>93</v>
      </c>
      <c r="AA63" s="498"/>
      <c r="AB63" s="501">
        <v>87</v>
      </c>
      <c r="AC63" s="501"/>
      <c r="AD63" s="497">
        <v>99</v>
      </c>
      <c r="AE63" s="498"/>
      <c r="AF63" s="497">
        <v>95</v>
      </c>
      <c r="AG63" s="498"/>
      <c r="AH63" s="502">
        <v>104</v>
      </c>
      <c r="AI63" s="503"/>
      <c r="AJ63" s="501">
        <v>105</v>
      </c>
      <c r="AK63" s="501"/>
      <c r="AL63" s="497">
        <v>108</v>
      </c>
      <c r="AM63" s="498"/>
      <c r="AN63" s="497">
        <v>112</v>
      </c>
      <c r="AO63" s="498"/>
      <c r="AP63" s="497">
        <v>114</v>
      </c>
      <c r="AQ63" s="498"/>
      <c r="AR63" s="497">
        <v>122</v>
      </c>
      <c r="AS63" s="498"/>
      <c r="AT63" s="497">
        <v>119</v>
      </c>
      <c r="AU63" s="498"/>
      <c r="AV63" s="497">
        <v>113</v>
      </c>
      <c r="AW63" s="498"/>
      <c r="AX63" s="497">
        <v>120</v>
      </c>
      <c r="AY63" s="498"/>
      <c r="AZ63" s="497">
        <v>119</v>
      </c>
      <c r="BA63" s="498"/>
      <c r="BB63" s="497">
        <v>123</v>
      </c>
      <c r="BC63" s="498"/>
      <c r="BD63" s="497">
        <v>127</v>
      </c>
      <c r="BE63" s="498"/>
      <c r="BF63" s="497">
        <v>122</v>
      </c>
      <c r="BG63" s="498"/>
      <c r="BH63" s="497">
        <v>115</v>
      </c>
      <c r="BI63" s="498"/>
      <c r="BJ63" s="497">
        <v>115</v>
      </c>
      <c r="BK63" s="498"/>
      <c r="BL63" s="497">
        <v>123</v>
      </c>
      <c r="BM63" s="498"/>
      <c r="BN63" s="497">
        <v>114</v>
      </c>
      <c r="BO63" s="498"/>
      <c r="BP63" s="497">
        <v>119</v>
      </c>
      <c r="BQ63" s="498"/>
      <c r="BR63" s="497">
        <v>113</v>
      </c>
      <c r="BS63" s="498"/>
      <c r="BT63" s="506">
        <v>115</v>
      </c>
      <c r="BU63" s="507"/>
      <c r="BV63" s="456">
        <v>117</v>
      </c>
      <c r="BW63" s="413"/>
      <c r="BX63" s="497"/>
      <c r="BY63" s="498"/>
      <c r="BZ63" s="497"/>
      <c r="CA63" s="498"/>
      <c r="CB63" s="497"/>
      <c r="CC63" s="498"/>
      <c r="CD63" s="497"/>
      <c r="CE63" s="498"/>
      <c r="CF63" s="497"/>
      <c r="CG63" s="498"/>
      <c r="CH63" s="497"/>
      <c r="CI63" s="498"/>
      <c r="CJ63" s="497"/>
      <c r="CK63" s="498"/>
      <c r="CL63" s="497"/>
      <c r="CM63" s="498"/>
      <c r="CN63" s="497"/>
      <c r="CO63" s="498"/>
      <c r="CP63" s="497"/>
      <c r="CQ63" s="498"/>
      <c r="CR63" s="497"/>
      <c r="CS63" s="498"/>
      <c r="CT63" s="497"/>
      <c r="CU63" s="498"/>
      <c r="CV63" s="497"/>
      <c r="CW63" s="498"/>
      <c r="CX63" s="497"/>
      <c r="CY63" s="498"/>
      <c r="CZ63" s="497"/>
      <c r="DA63" s="498"/>
      <c r="DB63" s="497"/>
      <c r="DC63" s="498"/>
      <c r="DD63" s="497"/>
      <c r="DE63" s="498"/>
      <c r="DF63" s="497"/>
      <c r="DG63" s="498"/>
      <c r="DH63" s="497"/>
      <c r="DI63" s="498"/>
      <c r="DJ63" s="497"/>
      <c r="DK63" s="498"/>
      <c r="DL63" s="497"/>
      <c r="DM63" s="498"/>
      <c r="DN63" s="497"/>
      <c r="DO63" s="498"/>
      <c r="DP63" s="497"/>
      <c r="DQ63" s="498"/>
    </row>
    <row r="64" spans="1:121" s="265" customFormat="1" ht="12.75" customHeight="1" x14ac:dyDescent="0.2">
      <c r="A64" s="266" t="s">
        <v>265</v>
      </c>
      <c r="B64" s="510">
        <v>138</v>
      </c>
      <c r="C64" s="510"/>
      <c r="D64" s="510">
        <v>209</v>
      </c>
      <c r="E64" s="510"/>
      <c r="F64" s="510">
        <v>209</v>
      </c>
      <c r="G64" s="510"/>
      <c r="H64" s="510">
        <v>179</v>
      </c>
      <c r="I64" s="510"/>
      <c r="J64" s="508">
        <v>224</v>
      </c>
      <c r="K64" s="508"/>
      <c r="L64" s="508">
        <v>224</v>
      </c>
      <c r="M64" s="509"/>
      <c r="N64" s="510">
        <v>283</v>
      </c>
      <c r="O64" s="510"/>
      <c r="P64" s="508">
        <v>283</v>
      </c>
      <c r="Q64" s="509"/>
      <c r="R64" s="508">
        <v>283</v>
      </c>
      <c r="S64" s="509"/>
      <c r="T64" s="508">
        <v>283</v>
      </c>
      <c r="U64" s="509"/>
      <c r="V64" s="510">
        <v>283</v>
      </c>
      <c r="W64" s="510"/>
      <c r="X64" s="508">
        <v>283</v>
      </c>
      <c r="Y64" s="511"/>
      <c r="Z64" s="508">
        <v>283</v>
      </c>
      <c r="AA64" s="509"/>
      <c r="AB64" s="501">
        <v>283</v>
      </c>
      <c r="AC64" s="501"/>
      <c r="AD64" s="497">
        <v>283</v>
      </c>
      <c r="AE64" s="498"/>
      <c r="AF64" s="497">
        <v>283</v>
      </c>
      <c r="AG64" s="498"/>
      <c r="AH64" s="502">
        <v>283</v>
      </c>
      <c r="AI64" s="503"/>
      <c r="AJ64" s="501">
        <v>283</v>
      </c>
      <c r="AK64" s="501"/>
      <c r="AL64" s="497">
        <v>283</v>
      </c>
      <c r="AM64" s="498"/>
      <c r="AN64" s="497">
        <v>283</v>
      </c>
      <c r="AO64" s="498"/>
      <c r="AP64" s="497">
        <v>283</v>
      </c>
      <c r="AQ64" s="498"/>
      <c r="AR64" s="497">
        <v>283</v>
      </c>
      <c r="AS64" s="498"/>
      <c r="AT64" s="497">
        <v>283</v>
      </c>
      <c r="AU64" s="498"/>
      <c r="AV64" s="497">
        <v>283</v>
      </c>
      <c r="AW64" s="498"/>
      <c r="AX64" s="497">
        <v>283</v>
      </c>
      <c r="AY64" s="498"/>
      <c r="AZ64" s="497">
        <v>283</v>
      </c>
      <c r="BA64" s="498"/>
      <c r="BB64" s="497">
        <v>283</v>
      </c>
      <c r="BC64" s="498"/>
      <c r="BD64" s="497">
        <v>283</v>
      </c>
      <c r="BE64" s="498"/>
      <c r="BF64" s="497">
        <v>283</v>
      </c>
      <c r="BG64" s="498"/>
      <c r="BH64" s="497">
        <v>283</v>
      </c>
      <c r="BI64" s="498"/>
      <c r="BJ64" s="497">
        <v>283</v>
      </c>
      <c r="BK64" s="498"/>
      <c r="BL64" s="497">
        <v>283</v>
      </c>
      <c r="BM64" s="498"/>
      <c r="BN64" s="497">
        <v>283</v>
      </c>
      <c r="BO64" s="498"/>
      <c r="BP64" s="497">
        <v>283</v>
      </c>
      <c r="BQ64" s="498"/>
      <c r="BR64" s="497">
        <v>277</v>
      </c>
      <c r="BS64" s="498"/>
      <c r="BT64" s="456">
        <v>277</v>
      </c>
      <c r="BU64" s="413"/>
      <c r="BV64" s="456">
        <v>277</v>
      </c>
      <c r="BW64" s="413"/>
      <c r="BX64" s="497"/>
      <c r="BY64" s="498"/>
      <c r="BZ64" s="497"/>
      <c r="CA64" s="498"/>
      <c r="CB64" s="497"/>
      <c r="CC64" s="498"/>
      <c r="CD64" s="497"/>
      <c r="CE64" s="498"/>
      <c r="CF64" s="497"/>
      <c r="CG64" s="498"/>
      <c r="CH64" s="497"/>
      <c r="CI64" s="498"/>
      <c r="CJ64" s="497"/>
      <c r="CK64" s="498"/>
      <c r="CL64" s="497"/>
      <c r="CM64" s="498"/>
      <c r="CN64" s="497"/>
      <c r="CO64" s="498"/>
      <c r="CP64" s="497"/>
      <c r="CQ64" s="498"/>
      <c r="CR64" s="497"/>
      <c r="CS64" s="498"/>
      <c r="CT64" s="497"/>
      <c r="CU64" s="498"/>
      <c r="CV64" s="497"/>
      <c r="CW64" s="498"/>
      <c r="CX64" s="497"/>
      <c r="CY64" s="498"/>
      <c r="CZ64" s="497"/>
      <c r="DA64" s="498"/>
      <c r="DB64" s="497"/>
      <c r="DC64" s="498"/>
      <c r="DD64" s="497"/>
      <c r="DE64" s="498"/>
      <c r="DF64" s="497"/>
      <c r="DG64" s="498"/>
      <c r="DH64" s="497"/>
      <c r="DI64" s="498"/>
      <c r="DJ64" s="497"/>
      <c r="DK64" s="498"/>
      <c r="DL64" s="497"/>
      <c r="DM64" s="498"/>
      <c r="DN64" s="497"/>
      <c r="DO64" s="498"/>
      <c r="DP64" s="497"/>
      <c r="DQ64" s="498"/>
    </row>
    <row r="65" spans="1:121" ht="5.25" customHeight="1" x14ac:dyDescent="0.2">
      <c r="A65" s="247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</row>
    <row r="66" spans="1:121" x14ac:dyDescent="0.2">
      <c r="A66" s="250" t="s">
        <v>266</v>
      </c>
      <c r="B66" s="251"/>
      <c r="C66" s="251"/>
      <c r="D66" s="251"/>
      <c r="E66" s="251"/>
      <c r="F66" s="251"/>
      <c r="G66" s="251"/>
      <c r="H66" s="251"/>
      <c r="I66" s="251"/>
      <c r="J66" s="252"/>
      <c r="K66" s="252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2"/>
      <c r="W66" s="252"/>
      <c r="X66" s="251"/>
      <c r="Y66" s="251"/>
      <c r="Z66" s="260"/>
      <c r="AA66" s="267"/>
      <c r="AB66" s="260"/>
      <c r="AC66" s="268"/>
      <c r="AD66" s="260"/>
      <c r="AE66" s="267"/>
      <c r="AF66" s="262"/>
      <c r="AG66" s="269"/>
      <c r="AH66" s="260"/>
      <c r="AI66" s="267"/>
      <c r="AJ66" s="262"/>
      <c r="AK66" s="269"/>
      <c r="AL66" s="262"/>
      <c r="AM66" s="269"/>
      <c r="AN66" s="400"/>
      <c r="AO66" s="400"/>
      <c r="AP66" s="262"/>
      <c r="AQ66" s="269"/>
      <c r="AR66" s="260"/>
      <c r="AS66" s="267"/>
      <c r="AT66" s="260"/>
      <c r="AU66" s="267"/>
      <c r="AV66" s="262"/>
      <c r="AW66" s="270"/>
      <c r="AX66" s="262"/>
      <c r="AY66" s="270"/>
      <c r="AZ66" s="262"/>
      <c r="BA66" s="270"/>
      <c r="BB66" s="260"/>
      <c r="BC66" s="268"/>
      <c r="BD66" s="260"/>
      <c r="BE66" s="268"/>
      <c r="BF66" s="260"/>
      <c r="BG66" s="268"/>
      <c r="BH66" s="260"/>
      <c r="BI66" s="268"/>
      <c r="BJ66" s="260"/>
      <c r="BK66" s="268"/>
      <c r="BL66" s="260"/>
      <c r="BM66" s="268"/>
      <c r="BN66" s="260"/>
      <c r="BO66" s="268"/>
      <c r="BP66" s="260"/>
      <c r="BQ66" s="268"/>
      <c r="BR66" s="260"/>
      <c r="BS66" s="268"/>
      <c r="BT66" s="260"/>
      <c r="BU66" s="268"/>
      <c r="BV66" s="260"/>
      <c r="BW66" s="268"/>
      <c r="BX66" s="260"/>
      <c r="BY66" s="268"/>
      <c r="BZ66" s="260"/>
      <c r="CA66" s="268"/>
      <c r="CB66" s="260"/>
      <c r="CC66" s="268"/>
      <c r="CD66" s="260"/>
      <c r="CE66" s="268"/>
      <c r="CF66" s="260"/>
      <c r="CG66" s="268"/>
      <c r="CH66" s="260"/>
      <c r="CI66" s="268"/>
      <c r="CJ66" s="260"/>
      <c r="CK66" s="268"/>
      <c r="CL66" s="260"/>
      <c r="CM66" s="268"/>
      <c r="CN66" s="260"/>
      <c r="CO66" s="268"/>
      <c r="CP66" s="260"/>
      <c r="CQ66" s="268"/>
      <c r="CR66" s="260"/>
      <c r="CS66" s="268"/>
      <c r="CT66" s="260"/>
      <c r="CU66" s="268"/>
      <c r="CV66" s="260"/>
      <c r="CW66" s="268"/>
      <c r="CX66" s="260"/>
      <c r="CY66" s="268"/>
      <c r="CZ66" s="260"/>
      <c r="DA66" s="268"/>
      <c r="DB66" s="260"/>
      <c r="DC66" s="268"/>
      <c r="DD66" s="260"/>
      <c r="DE66" s="268"/>
      <c r="DF66" s="260"/>
      <c r="DG66" s="268"/>
      <c r="DH66" s="260"/>
      <c r="DI66" s="268"/>
      <c r="DJ66" s="260"/>
      <c r="DK66" s="268"/>
      <c r="DL66" s="260"/>
      <c r="DM66" s="268"/>
      <c r="DN66" s="260"/>
      <c r="DO66" s="268"/>
      <c r="DP66" s="260"/>
      <c r="DQ66" s="268"/>
    </row>
    <row r="67" spans="1:121" x14ac:dyDescent="0.2">
      <c r="A67" s="242" t="s">
        <v>259</v>
      </c>
      <c r="B67" s="390">
        <f>$B$10</f>
        <v>44562</v>
      </c>
      <c r="C67" s="391"/>
      <c r="D67" s="390" t="e">
        <f ca="1">$D$10</f>
        <v>#NAME?</v>
      </c>
      <c r="E67" s="391"/>
      <c r="F67" s="390" t="e">
        <f ca="1">$F$10</f>
        <v>#NAME?</v>
      </c>
      <c r="G67" s="391"/>
      <c r="H67" s="390" t="e">
        <f ca="1">$H$10</f>
        <v>#NAME?</v>
      </c>
      <c r="I67" s="391"/>
      <c r="J67" s="390" t="e">
        <f ca="1">$J$10</f>
        <v>#NAME?</v>
      </c>
      <c r="K67" s="391"/>
      <c r="L67" s="390" t="e">
        <f ca="1">$L$10</f>
        <v>#NAME?</v>
      </c>
      <c r="M67" s="391"/>
      <c r="N67" s="390" t="e">
        <f ca="1">$N$10</f>
        <v>#NAME?</v>
      </c>
      <c r="O67" s="391"/>
      <c r="P67" s="390" t="e">
        <f ca="1">$P$10</f>
        <v>#NAME?</v>
      </c>
      <c r="Q67" s="391"/>
      <c r="R67" s="390" t="e">
        <f ca="1">$R$10</f>
        <v>#NAME?</v>
      </c>
      <c r="S67" s="391"/>
      <c r="T67" s="390" t="e">
        <f ca="1">$T$10</f>
        <v>#NAME?</v>
      </c>
      <c r="U67" s="391"/>
      <c r="V67" s="390" t="e">
        <f ca="1">$V$10</f>
        <v>#NAME?</v>
      </c>
      <c r="W67" s="391"/>
      <c r="X67" s="390" t="e">
        <f ca="1">X10</f>
        <v>#NAME?</v>
      </c>
      <c r="Y67" s="391"/>
      <c r="Z67" s="493" t="e">
        <f ca="1">Z10</f>
        <v>#NAME?</v>
      </c>
      <c r="AA67" s="396"/>
      <c r="AB67" s="493" t="e">
        <f ca="1">AB10</f>
        <v>#NAME?</v>
      </c>
      <c r="AC67" s="396"/>
      <c r="AD67" s="496" t="e">
        <f ca="1">AD10</f>
        <v>#NAME?</v>
      </c>
      <c r="AE67" s="396"/>
      <c r="AF67" s="493" t="e">
        <f ca="1">AF10</f>
        <v>#NAME?</v>
      </c>
      <c r="AG67" s="396"/>
      <c r="AH67" s="493" t="e">
        <f ca="1">AH10</f>
        <v>#NAME?</v>
      </c>
      <c r="AI67" s="396"/>
      <c r="AJ67" s="493" t="e">
        <f ca="1">AJ10</f>
        <v>#NAME?</v>
      </c>
      <c r="AK67" s="396"/>
      <c r="AL67" s="493" t="e">
        <f ca="1">AL10</f>
        <v>#NAME?</v>
      </c>
      <c r="AM67" s="396"/>
      <c r="AN67" s="494" t="e">
        <f ca="1">AN10</f>
        <v>#NAME?</v>
      </c>
      <c r="AO67" s="495"/>
      <c r="AP67" s="493" t="e">
        <f ca="1">AP10</f>
        <v>#NAME?</v>
      </c>
      <c r="AQ67" s="396"/>
      <c r="AR67" s="493" t="e">
        <f ca="1">AR10</f>
        <v>#NAME?</v>
      </c>
      <c r="AS67" s="396"/>
      <c r="AT67" s="493" t="e">
        <f ca="1">AT10</f>
        <v>#NAME?</v>
      </c>
      <c r="AU67" s="396"/>
      <c r="AV67" s="493" t="e">
        <f ca="1">AV10</f>
        <v>#NAME?</v>
      </c>
      <c r="AW67" s="396"/>
      <c r="AX67" s="493" t="e">
        <f ca="1">AX10</f>
        <v>#NAME?</v>
      </c>
      <c r="AY67" s="396"/>
      <c r="AZ67" s="493" t="e">
        <f ca="1">AZ10</f>
        <v>#NAME?</v>
      </c>
      <c r="BA67" s="396"/>
      <c r="BB67" s="493" t="e">
        <f ca="1">BB10</f>
        <v>#NAME?</v>
      </c>
      <c r="BC67" s="396"/>
      <c r="BD67" s="493" t="e">
        <f ca="1">BD10</f>
        <v>#NAME?</v>
      </c>
      <c r="BE67" s="396"/>
      <c r="BF67" s="493" t="e">
        <f ca="1">BF10</f>
        <v>#NAME?</v>
      </c>
      <c r="BG67" s="396"/>
      <c r="BH67" s="512" t="e">
        <f ca="1">BH10</f>
        <v>#NAME?</v>
      </c>
      <c r="BI67" s="513"/>
      <c r="BJ67" s="493" t="e">
        <f ca="1">BJ10</f>
        <v>#NAME?</v>
      </c>
      <c r="BK67" s="396"/>
      <c r="BL67" s="493" t="e">
        <f ca="1">BL10</f>
        <v>#NAME?</v>
      </c>
      <c r="BM67" s="396"/>
      <c r="BN67" s="493" t="e">
        <f ca="1">BN10</f>
        <v>#NAME?</v>
      </c>
      <c r="BO67" s="396"/>
      <c r="BP67" s="493" t="e">
        <f ca="1">BP10</f>
        <v>#NAME?</v>
      </c>
      <c r="BQ67" s="396"/>
      <c r="BR67" s="493" t="e">
        <f ca="1">BR10</f>
        <v>#NAME?</v>
      </c>
      <c r="BS67" s="396"/>
      <c r="BT67" s="493" t="e">
        <f ca="1">BT10</f>
        <v>#NAME?</v>
      </c>
      <c r="BU67" s="396"/>
      <c r="BV67" s="493" t="e">
        <f ca="1">BV10</f>
        <v>#NAME?</v>
      </c>
      <c r="BW67" s="396"/>
      <c r="BX67" s="493" t="e">
        <f ca="1">BX10</f>
        <v>#NAME?</v>
      </c>
      <c r="BY67" s="396"/>
      <c r="BZ67" s="493" t="e">
        <f ca="1">BZ10</f>
        <v>#NAME?</v>
      </c>
      <c r="CA67" s="396"/>
      <c r="CB67" s="493" t="e">
        <f ca="1">CB10</f>
        <v>#NAME?</v>
      </c>
      <c r="CC67" s="396"/>
      <c r="CD67" s="493" t="e">
        <f ca="1">CD10</f>
        <v>#NAME?</v>
      </c>
      <c r="CE67" s="396"/>
      <c r="CF67" s="493" t="e">
        <f ca="1">CF10</f>
        <v>#NAME?</v>
      </c>
      <c r="CG67" s="396"/>
      <c r="CH67" s="493" t="e">
        <f ca="1">CH10</f>
        <v>#NAME?</v>
      </c>
      <c r="CI67" s="396"/>
      <c r="CJ67" s="493" t="e">
        <f ca="1">CJ10</f>
        <v>#NAME?</v>
      </c>
      <c r="CK67" s="396"/>
      <c r="CL67" s="493" t="e">
        <f ca="1">CL10</f>
        <v>#NAME?</v>
      </c>
      <c r="CM67" s="396"/>
      <c r="CN67" s="493" t="e">
        <f ca="1">CN10</f>
        <v>#NAME?</v>
      </c>
      <c r="CO67" s="396"/>
      <c r="CP67" s="493" t="e">
        <f ca="1">CP10</f>
        <v>#NAME?</v>
      </c>
      <c r="CQ67" s="396"/>
      <c r="CR67" s="493" t="e">
        <f ca="1">CR10</f>
        <v>#NAME?</v>
      </c>
      <c r="CS67" s="396"/>
      <c r="CT67" s="493" t="e">
        <f ca="1">CT10</f>
        <v>#NAME?</v>
      </c>
      <c r="CU67" s="396"/>
      <c r="CV67" s="493" t="e">
        <f ca="1">CV10</f>
        <v>#NAME?</v>
      </c>
      <c r="CW67" s="396"/>
      <c r="CX67" s="493" t="e">
        <f ca="1">CX10</f>
        <v>#NAME?</v>
      </c>
      <c r="CY67" s="396"/>
      <c r="CZ67" s="493" t="e">
        <f ca="1">CZ10</f>
        <v>#NAME?</v>
      </c>
      <c r="DA67" s="396"/>
      <c r="DB67" s="493" t="e">
        <f ca="1">DB10</f>
        <v>#NAME?</v>
      </c>
      <c r="DC67" s="396"/>
      <c r="DD67" s="493" t="e">
        <f ca="1">DD10</f>
        <v>#NAME?</v>
      </c>
      <c r="DE67" s="396"/>
      <c r="DF67" s="493" t="e">
        <f ca="1">DF10</f>
        <v>#NAME?</v>
      </c>
      <c r="DG67" s="396"/>
      <c r="DH67" s="493" t="e">
        <f ca="1">DH10</f>
        <v>#NAME?</v>
      </c>
      <c r="DI67" s="396"/>
      <c r="DJ67" s="493" t="e">
        <f ca="1">DJ10</f>
        <v>#NAME?</v>
      </c>
      <c r="DK67" s="396"/>
      <c r="DL67" s="493" t="e">
        <f ca="1">DL10</f>
        <v>#NAME?</v>
      </c>
      <c r="DM67" s="396"/>
      <c r="DN67" s="493" t="e">
        <f ca="1">DN10</f>
        <v>#NAME?</v>
      </c>
      <c r="DO67" s="396"/>
      <c r="DP67" s="493" t="e">
        <f ca="1">DP10</f>
        <v>#NAME?</v>
      </c>
      <c r="DQ67" s="396"/>
    </row>
    <row r="68" spans="1:121" s="249" customFormat="1" x14ac:dyDescent="0.2">
      <c r="A68" s="255" t="s">
        <v>267</v>
      </c>
      <c r="B68" s="453">
        <v>0.63</v>
      </c>
      <c r="C68" s="453"/>
      <c r="D68" s="453">
        <v>0.6</v>
      </c>
      <c r="E68" s="453"/>
      <c r="F68" s="453">
        <v>0.5</v>
      </c>
      <c r="G68" s="453"/>
      <c r="H68" s="453">
        <f>H59/H64</f>
        <v>0.60893854748603349</v>
      </c>
      <c r="I68" s="453"/>
      <c r="J68" s="453">
        <f>J59/J64</f>
        <v>0.4642857142857143</v>
      </c>
      <c r="K68" s="453"/>
      <c r="L68" s="453">
        <f>L59/L64</f>
        <v>0.4732142857142857</v>
      </c>
      <c r="M68" s="453"/>
      <c r="N68" s="453">
        <f>N59/N64</f>
        <v>0.36042402826855124</v>
      </c>
      <c r="O68" s="453"/>
      <c r="P68" s="453">
        <f>P59/P64</f>
        <v>0.34982332155477031</v>
      </c>
      <c r="Q68" s="453"/>
      <c r="R68" s="453">
        <f>R59/R64</f>
        <v>0.34982332155477031</v>
      </c>
      <c r="S68" s="453"/>
      <c r="T68" s="453">
        <f>T59/T64</f>
        <v>0.33568904593639576</v>
      </c>
      <c r="U68" s="453"/>
      <c r="V68" s="453">
        <f>V59/V64</f>
        <v>0.36395759717314485</v>
      </c>
      <c r="W68" s="453"/>
      <c r="X68" s="453">
        <f>X59/X64</f>
        <v>0.36042402826855124</v>
      </c>
      <c r="Y68" s="453"/>
      <c r="Z68" s="488">
        <f>Z59/Z64</f>
        <v>0.33922261484098942</v>
      </c>
      <c r="AA68" s="488"/>
      <c r="AB68" s="488">
        <f>AB59/AB64</f>
        <v>0.35689045936395758</v>
      </c>
      <c r="AC68" s="488"/>
      <c r="AD68" s="491">
        <f>AD59/AD64</f>
        <v>0.37455830388692579</v>
      </c>
      <c r="AE68" s="488"/>
      <c r="AF68" s="488">
        <f>AF59/AF64</f>
        <v>0.38162544169611307</v>
      </c>
      <c r="AG68" s="488"/>
      <c r="AH68" s="488">
        <f>AH59/AH64</f>
        <v>0.39929328621908128</v>
      </c>
      <c r="AI68" s="488"/>
      <c r="AJ68" s="488">
        <f>AJ59/AJ64</f>
        <v>0.40636042402826855</v>
      </c>
      <c r="AK68" s="488"/>
      <c r="AL68" s="488">
        <f>AL59/AL64</f>
        <v>0.40282685512367489</v>
      </c>
      <c r="AM68" s="488"/>
      <c r="AN68" s="488">
        <f>AN59/AN64</f>
        <v>0.41696113074204949</v>
      </c>
      <c r="AO68" s="488"/>
      <c r="AP68" s="488">
        <f>AP59/AP64</f>
        <v>0.40989399293286222</v>
      </c>
      <c r="AQ68" s="488"/>
      <c r="AR68" s="488">
        <f>AR59/AR64</f>
        <v>0.41342756183745583</v>
      </c>
      <c r="AS68" s="488"/>
      <c r="AT68" s="488">
        <f>AT59/AT64</f>
        <v>0.41342756183745583</v>
      </c>
      <c r="AU68" s="488"/>
      <c r="AV68" s="488">
        <f>AV59/AV64</f>
        <v>0.40282685512367489</v>
      </c>
      <c r="AW68" s="488"/>
      <c r="AX68" s="488">
        <f>AX59/AX64</f>
        <v>0.41342756183745583</v>
      </c>
      <c r="AY68" s="488"/>
      <c r="AZ68" s="488">
        <f>AZ59/AZ64</f>
        <v>0.4204946996466431</v>
      </c>
      <c r="BA68" s="488"/>
      <c r="BB68" s="488">
        <f>BB59/BB64</f>
        <v>0.41696113074204949</v>
      </c>
      <c r="BC68" s="488"/>
      <c r="BD68" s="488">
        <f>BD59/BD64</f>
        <v>0.42756183745583037</v>
      </c>
      <c r="BE68" s="488"/>
      <c r="BF68" s="488">
        <f>BF59/BF64</f>
        <v>0.43462897526501765</v>
      </c>
      <c r="BG68" s="514"/>
      <c r="BH68" s="470">
        <f>BH59/BH64</f>
        <v>0.40989399293286222</v>
      </c>
      <c r="BI68" s="470"/>
      <c r="BJ68" s="491">
        <f>BJ59/BJ64</f>
        <v>0.42402826855123676</v>
      </c>
      <c r="BK68" s="488"/>
      <c r="BL68" s="488">
        <f>BL59/BL64</f>
        <v>0.38162544169611307</v>
      </c>
      <c r="BM68" s="488"/>
      <c r="BN68" s="488">
        <f>BN59/BN64</f>
        <v>0.41696113074204949</v>
      </c>
      <c r="BO68" s="488"/>
      <c r="BP68" s="488">
        <f>BP59/BP64</f>
        <v>0.41696113074204949</v>
      </c>
      <c r="BQ68" s="488"/>
      <c r="BR68" s="488">
        <f>BR59/BR64</f>
        <v>0.48014440433212996</v>
      </c>
      <c r="BS68" s="488"/>
      <c r="BT68" s="488">
        <f>BT59/BT64</f>
        <v>0.39350180505415161</v>
      </c>
      <c r="BU68" s="488"/>
      <c r="BV68" s="488">
        <f>BV59/BV64</f>
        <v>0.43682310469314078</v>
      </c>
      <c r="BW68" s="488"/>
      <c r="BX68" s="488" t="e">
        <f>BX59/BX64</f>
        <v>#DIV/0!</v>
      </c>
      <c r="BY68" s="488"/>
      <c r="BZ68" s="488" t="e">
        <f>BZ59/BZ64</f>
        <v>#DIV/0!</v>
      </c>
      <c r="CA68" s="488"/>
      <c r="CB68" s="488" t="e">
        <f>CB59/CB64</f>
        <v>#DIV/0!</v>
      </c>
      <c r="CC68" s="488"/>
      <c r="CD68" s="488" t="e">
        <f>CD59/CD64</f>
        <v>#DIV/0!</v>
      </c>
      <c r="CE68" s="488"/>
      <c r="CF68" s="488" t="e">
        <f>CF59/CF64</f>
        <v>#DIV/0!</v>
      </c>
      <c r="CG68" s="488"/>
      <c r="CH68" s="488" t="e">
        <f>CH59/CH64</f>
        <v>#DIV/0!</v>
      </c>
      <c r="CI68" s="488"/>
      <c r="CJ68" s="488" t="e">
        <f>CJ59/CJ64</f>
        <v>#DIV/0!</v>
      </c>
      <c r="CK68" s="488"/>
      <c r="CL68" s="488" t="e">
        <f>CL59/CL64</f>
        <v>#DIV/0!</v>
      </c>
      <c r="CM68" s="488"/>
      <c r="CN68" s="488" t="e">
        <f>CN59/CN64</f>
        <v>#DIV/0!</v>
      </c>
      <c r="CO68" s="488"/>
      <c r="CP68" s="488" t="e">
        <f>CP59/CP64</f>
        <v>#DIV/0!</v>
      </c>
      <c r="CQ68" s="488"/>
      <c r="CR68" s="488" t="e">
        <f>CR59/CR64</f>
        <v>#DIV/0!</v>
      </c>
      <c r="CS68" s="488"/>
      <c r="CT68" s="488" t="e">
        <f>CT59/CT64</f>
        <v>#DIV/0!</v>
      </c>
      <c r="CU68" s="488"/>
      <c r="CV68" s="488" t="e">
        <f>CV59/CV64</f>
        <v>#DIV/0!</v>
      </c>
      <c r="CW68" s="488"/>
      <c r="CX68" s="488" t="e">
        <f>CX59/CX64</f>
        <v>#DIV/0!</v>
      </c>
      <c r="CY68" s="488"/>
      <c r="CZ68" s="488" t="e">
        <f>CZ59/CZ64</f>
        <v>#DIV/0!</v>
      </c>
      <c r="DA68" s="488"/>
      <c r="DB68" s="488" t="e">
        <f>DB59/DB64</f>
        <v>#DIV/0!</v>
      </c>
      <c r="DC68" s="488"/>
      <c r="DD68" s="488" t="e">
        <f>DD59/DD64</f>
        <v>#DIV/0!</v>
      </c>
      <c r="DE68" s="488"/>
      <c r="DF68" s="488" t="e">
        <f>DF59/DF64</f>
        <v>#DIV/0!</v>
      </c>
      <c r="DG68" s="488"/>
      <c r="DH68" s="488" t="e">
        <f>DH59/DH64</f>
        <v>#DIV/0!</v>
      </c>
      <c r="DI68" s="488"/>
      <c r="DJ68" s="488" t="e">
        <f>DJ59/DJ64</f>
        <v>#DIV/0!</v>
      </c>
      <c r="DK68" s="488"/>
      <c r="DL68" s="488" t="e">
        <f>DL59/DL64</f>
        <v>#DIV/0!</v>
      </c>
      <c r="DM68" s="488"/>
      <c r="DN68" s="488" t="e">
        <f>DN59/DN64</f>
        <v>#DIV/0!</v>
      </c>
      <c r="DO68" s="488"/>
      <c r="DP68" s="488" t="e">
        <f>DP59/DP64</f>
        <v>#DIV/0!</v>
      </c>
      <c r="DQ68" s="488"/>
    </row>
    <row r="69" spans="1:121" s="249" customFormat="1" x14ac:dyDescent="0.2">
      <c r="A69" s="255" t="s">
        <v>268</v>
      </c>
      <c r="B69" s="453">
        <v>2.1</v>
      </c>
      <c r="C69" s="453"/>
      <c r="D69" s="453">
        <v>1.35</v>
      </c>
      <c r="E69" s="453"/>
      <c r="F69" s="453">
        <v>1.22</v>
      </c>
      <c r="G69" s="453"/>
      <c r="H69" s="453">
        <f>(H59+H60)/H64</f>
        <v>2.5977653631284916</v>
      </c>
      <c r="I69" s="453"/>
      <c r="J69" s="453">
        <f>(J59+J60)/J64</f>
        <v>2.0044642857142856</v>
      </c>
      <c r="K69" s="453"/>
      <c r="L69" s="453">
        <f>(L59+L60)/L64</f>
        <v>2.2008928571428572</v>
      </c>
      <c r="M69" s="453"/>
      <c r="N69" s="453">
        <f>(N59+N60)/N64</f>
        <v>1.7173144876325088</v>
      </c>
      <c r="O69" s="453"/>
      <c r="P69" s="453">
        <f>(P59+P60)/P64</f>
        <v>1.7067137809187278</v>
      </c>
      <c r="Q69" s="453"/>
      <c r="R69" s="453">
        <f>(R59+R60)/R64</f>
        <v>1.7067137809187278</v>
      </c>
      <c r="S69" s="453"/>
      <c r="T69" s="453">
        <f>(T59+T60)/T64</f>
        <v>1.6501766784452296</v>
      </c>
      <c r="U69" s="453"/>
      <c r="V69" s="453">
        <f>(V59+V60)/V64</f>
        <v>1.6819787985865724</v>
      </c>
      <c r="W69" s="453"/>
      <c r="X69" s="453">
        <f>(X59+X60)/X64</f>
        <v>1.6784452296819787</v>
      </c>
      <c r="Y69" s="453"/>
      <c r="Z69" s="488">
        <f>(Z59+Z60)/Z64</f>
        <v>1.7208480565371025</v>
      </c>
      <c r="AA69" s="488"/>
      <c r="AB69" s="488">
        <f>(AB59+AB60)/AB64</f>
        <v>1.7809187279151943</v>
      </c>
      <c r="AC69" s="488"/>
      <c r="AD69" s="491">
        <f>(AD59+AD60)/AD64</f>
        <v>1.5335689045936396</v>
      </c>
      <c r="AE69" s="488"/>
      <c r="AF69" s="488">
        <f>(AF59+AF60)/AF64</f>
        <v>1.5901060070671378</v>
      </c>
      <c r="AG69" s="488"/>
      <c r="AH69" s="488">
        <f>(AH59+AH60)/AH64</f>
        <v>2.010600706713781</v>
      </c>
      <c r="AI69" s="488"/>
      <c r="AJ69" s="488">
        <f>(AJ59+AJ60)/AJ64</f>
        <v>2.1024734982332154</v>
      </c>
      <c r="AK69" s="488"/>
      <c r="AL69" s="488">
        <f>(AL59+AL60)/AL64</f>
        <v>2.0812720848056538</v>
      </c>
      <c r="AM69" s="488"/>
      <c r="AN69" s="488">
        <f>(AN59+AN60)/AN64</f>
        <v>2.1060070671378091</v>
      </c>
      <c r="AO69" s="488"/>
      <c r="AP69" s="488">
        <f>(AP59+AP60)/AP64</f>
        <v>2.1307420494699647</v>
      </c>
      <c r="AQ69" s="488"/>
      <c r="AR69" s="488">
        <f>(AR59+AR60)/AR64</f>
        <v>2.1307420494699647</v>
      </c>
      <c r="AS69" s="488"/>
      <c r="AT69" s="488">
        <f>(AT59+AT60)/AT64</f>
        <v>2.137809187279152</v>
      </c>
      <c r="AU69" s="488"/>
      <c r="AV69" s="488">
        <f>(AV59+AV60)/AV64</f>
        <v>2.0954063604240281</v>
      </c>
      <c r="AW69" s="488"/>
      <c r="AX69" s="488">
        <f>(AX59+AX60)/AX64</f>
        <v>2.1307420494699647</v>
      </c>
      <c r="AY69" s="488"/>
      <c r="AZ69" s="488">
        <f>(AZ59+AZ60)/AZ64</f>
        <v>2.2367491166077738</v>
      </c>
      <c r="BA69" s="488"/>
      <c r="BB69" s="488">
        <f>(BB59+BB60)/BB64</f>
        <v>2.2508833922261484</v>
      </c>
      <c r="BC69" s="488"/>
      <c r="BD69" s="488">
        <f>(BD59+BD60)/BD64</f>
        <v>2.2862190812720846</v>
      </c>
      <c r="BE69" s="488"/>
      <c r="BF69" s="488">
        <f>(BF59+BF60)/BF64</f>
        <v>2.3074204946996466</v>
      </c>
      <c r="BG69" s="514"/>
      <c r="BH69" s="470">
        <f>(BH59+BH60)/BH64</f>
        <v>2.2473498233215548</v>
      </c>
      <c r="BI69" s="470"/>
      <c r="BJ69" s="491">
        <f>(BJ59+BJ60)/BJ64</f>
        <v>2.3074204946996466</v>
      </c>
      <c r="BK69" s="488"/>
      <c r="BL69" s="488">
        <f>(BL59+BL60)/BL64</f>
        <v>1.8339222614840989</v>
      </c>
      <c r="BM69" s="488"/>
      <c r="BN69" s="488">
        <f>(BN59+BN60)/BN64</f>
        <v>2.282685512367491</v>
      </c>
      <c r="BO69" s="488"/>
      <c r="BP69" s="488">
        <f>(BP59+BP60)/BP64</f>
        <v>2.3392226148409896</v>
      </c>
      <c r="BQ69" s="488"/>
      <c r="BR69" s="488">
        <f>(BR59+BR60)/BR64</f>
        <v>2.0433212996389893</v>
      </c>
      <c r="BS69" s="488"/>
      <c r="BT69" s="488">
        <f>(BT59+BT60)/BT64</f>
        <v>2.3285198555956677</v>
      </c>
      <c r="BU69" s="488"/>
      <c r="BV69" s="488">
        <f>(BV59+BV60)/BV64</f>
        <v>2.4548736462093861</v>
      </c>
      <c r="BW69" s="488"/>
      <c r="BX69" s="488" t="e">
        <f>(BX59+BX60)/BX64</f>
        <v>#DIV/0!</v>
      </c>
      <c r="BY69" s="488"/>
      <c r="BZ69" s="488" t="e">
        <f>(BZ59+BZ60)/BZ64</f>
        <v>#DIV/0!</v>
      </c>
      <c r="CA69" s="488"/>
      <c r="CB69" s="488" t="e">
        <f>(CB59+CB60)/CB64</f>
        <v>#DIV/0!</v>
      </c>
      <c r="CC69" s="488"/>
      <c r="CD69" s="488" t="e">
        <f>(CD59+CD60)/CD64</f>
        <v>#DIV/0!</v>
      </c>
      <c r="CE69" s="488"/>
      <c r="CF69" s="488" t="e">
        <f>(CF59+CF60)/CF64</f>
        <v>#DIV/0!</v>
      </c>
      <c r="CG69" s="488"/>
      <c r="CH69" s="488" t="e">
        <f>(CH59+CH60)/CH64</f>
        <v>#DIV/0!</v>
      </c>
      <c r="CI69" s="488"/>
      <c r="CJ69" s="488" t="e">
        <f>(CJ59+CJ60)/CJ64</f>
        <v>#DIV/0!</v>
      </c>
      <c r="CK69" s="488"/>
      <c r="CL69" s="488" t="e">
        <f>(CL59+CL60)/CL64</f>
        <v>#DIV/0!</v>
      </c>
      <c r="CM69" s="488"/>
      <c r="CN69" s="488" t="e">
        <f>(CN59+CN60)/CN64</f>
        <v>#DIV/0!</v>
      </c>
      <c r="CO69" s="488"/>
      <c r="CP69" s="488" t="e">
        <f>(CP59+CP60)/CP64</f>
        <v>#DIV/0!</v>
      </c>
      <c r="CQ69" s="488"/>
      <c r="CR69" s="488" t="e">
        <f>(CR59+CR60)/CR64</f>
        <v>#DIV/0!</v>
      </c>
      <c r="CS69" s="488"/>
      <c r="CT69" s="488" t="e">
        <f>(CT59+CT60)/CT64</f>
        <v>#DIV/0!</v>
      </c>
      <c r="CU69" s="488"/>
      <c r="CV69" s="488" t="e">
        <f>(CV59+CV60)/CV64</f>
        <v>#DIV/0!</v>
      </c>
      <c r="CW69" s="488"/>
      <c r="CX69" s="488" t="e">
        <f>(CX59+CX60)/CX64</f>
        <v>#DIV/0!</v>
      </c>
      <c r="CY69" s="488"/>
      <c r="CZ69" s="488" t="e">
        <f>(CZ59+CZ60)/CZ64</f>
        <v>#DIV/0!</v>
      </c>
      <c r="DA69" s="488"/>
      <c r="DB69" s="488" t="e">
        <f>(DB59+DB60)/DB64</f>
        <v>#DIV/0!</v>
      </c>
      <c r="DC69" s="488"/>
      <c r="DD69" s="488" t="e">
        <f>(DD59+DD60)/DD64</f>
        <v>#DIV/0!</v>
      </c>
      <c r="DE69" s="488"/>
      <c r="DF69" s="488" t="e">
        <f>(DF59+DF60)/DF64</f>
        <v>#DIV/0!</v>
      </c>
      <c r="DG69" s="488"/>
      <c r="DH69" s="488" t="e">
        <f>(DH59+DH60)/DH64</f>
        <v>#DIV/0!</v>
      </c>
      <c r="DI69" s="488"/>
      <c r="DJ69" s="488" t="e">
        <f>(DJ59+DJ60)/DJ64</f>
        <v>#DIV/0!</v>
      </c>
      <c r="DK69" s="488"/>
      <c r="DL69" s="488" t="e">
        <f>(DL59+DL60)/DL64</f>
        <v>#DIV/0!</v>
      </c>
      <c r="DM69" s="488"/>
      <c r="DN69" s="488" t="e">
        <f>(DN59+DN60)/DN64</f>
        <v>#DIV/0!</v>
      </c>
      <c r="DO69" s="488"/>
      <c r="DP69" s="488" t="e">
        <f>(DP59+DP60)/DP64</f>
        <v>#DIV/0!</v>
      </c>
      <c r="DQ69" s="488"/>
    </row>
    <row r="70" spans="1:121" s="249" customFormat="1" x14ac:dyDescent="0.2">
      <c r="A70" s="255" t="s">
        <v>269</v>
      </c>
      <c r="B70" s="453">
        <v>4.87</v>
      </c>
      <c r="C70" s="453"/>
      <c r="D70" s="453">
        <v>3.06</v>
      </c>
      <c r="E70" s="453"/>
      <c r="F70" s="453">
        <v>2.8</v>
      </c>
      <c r="G70" s="453"/>
      <c r="H70" s="453">
        <f>H61/H64</f>
        <v>5.9385474860335199</v>
      </c>
      <c r="I70" s="453"/>
      <c r="J70" s="453">
        <f>J61/J64</f>
        <v>4.75</v>
      </c>
      <c r="K70" s="453"/>
      <c r="L70" s="453">
        <f>L61/L64</f>
        <v>5.34375</v>
      </c>
      <c r="M70" s="453"/>
      <c r="N70" s="453">
        <f>N61/N64</f>
        <v>4.2508833922261484</v>
      </c>
      <c r="O70" s="453"/>
      <c r="P70" s="453">
        <f>P61/P64</f>
        <v>4.2579505300353357</v>
      </c>
      <c r="Q70" s="453"/>
      <c r="R70" s="453">
        <f>R61/R64</f>
        <v>4.5371024734982335</v>
      </c>
      <c r="S70" s="453"/>
      <c r="T70" s="453">
        <f>T61/T64</f>
        <v>4.5053003533568905</v>
      </c>
      <c r="U70" s="453"/>
      <c r="V70" s="453">
        <f>V61/V64</f>
        <v>4.2473498233215548</v>
      </c>
      <c r="W70" s="453"/>
      <c r="X70" s="453">
        <f>X61/X64</f>
        <v>4.2084805653710244</v>
      </c>
      <c r="Y70" s="453"/>
      <c r="Z70" s="488">
        <f>Z61/Z64</f>
        <v>4.3074204946996471</v>
      </c>
      <c r="AA70" s="488"/>
      <c r="AB70" s="488">
        <f>AB61/AB64</f>
        <v>4.2756183745583041</v>
      </c>
      <c r="AC70" s="488"/>
      <c r="AD70" s="491">
        <f>AD61/AD64</f>
        <v>4.2756183745583041</v>
      </c>
      <c r="AE70" s="488"/>
      <c r="AF70" s="488">
        <f>AF61/AF64</f>
        <v>4.2756183745583041</v>
      </c>
      <c r="AG70" s="488"/>
      <c r="AH70" s="488">
        <f>AH61/AH64</f>
        <v>2.4664310954063606</v>
      </c>
      <c r="AI70" s="488"/>
      <c r="AJ70" s="488">
        <f>AJ61/AJ64</f>
        <v>2.4664310954063606</v>
      </c>
      <c r="AK70" s="488"/>
      <c r="AL70" s="488">
        <f>AL61/AL64</f>
        <v>2.4664310954063606</v>
      </c>
      <c r="AM70" s="488"/>
      <c r="AN70" s="488">
        <f>AN61/AN64</f>
        <v>2.4664310954063606</v>
      </c>
      <c r="AO70" s="488"/>
      <c r="AP70" s="488">
        <f>AP61/AP64</f>
        <v>2.5724381625441697</v>
      </c>
      <c r="AQ70" s="488"/>
      <c r="AR70" s="488">
        <f>AR61/AR64</f>
        <v>2.5618374558303887</v>
      </c>
      <c r="AS70" s="488"/>
      <c r="AT70" s="488">
        <f>AT61/AT64</f>
        <v>2.547703180212014</v>
      </c>
      <c r="AU70" s="488"/>
      <c r="AV70" s="488">
        <f>AV61/AV64</f>
        <v>2.5618374558303887</v>
      </c>
      <c r="AW70" s="488"/>
      <c r="AX70" s="488">
        <f>AX61/AX64</f>
        <v>2.6219081272084805</v>
      </c>
      <c r="AY70" s="488"/>
      <c r="AZ70" s="488">
        <f>AZ61/AZ64</f>
        <v>2.6890459363957597</v>
      </c>
      <c r="BA70" s="488"/>
      <c r="BB70" s="488">
        <f>BB61/BB64</f>
        <v>2.7067137809187281</v>
      </c>
      <c r="BC70" s="488"/>
      <c r="BD70" s="488">
        <f>BD61/BD64</f>
        <v>2.7067137809187281</v>
      </c>
      <c r="BE70" s="488"/>
      <c r="BF70" s="488">
        <f>BF61/BF64</f>
        <v>2.7137809187279154</v>
      </c>
      <c r="BG70" s="514"/>
      <c r="BH70" s="515">
        <f>BH61/BH64</f>
        <v>2.6925795053003534</v>
      </c>
      <c r="BI70" s="515"/>
      <c r="BJ70" s="491">
        <f>BJ61/BJ64</f>
        <v>2.7279151943462896</v>
      </c>
      <c r="BK70" s="488"/>
      <c r="BL70" s="488">
        <f>BL61/BL64</f>
        <v>2.7667844522968199</v>
      </c>
      <c r="BM70" s="488"/>
      <c r="BN70" s="488">
        <f>BN61/BN64</f>
        <v>2.7243816254416959</v>
      </c>
      <c r="BO70" s="488"/>
      <c r="BP70" s="488">
        <f>BP61/BP64</f>
        <v>2.8197879858657244</v>
      </c>
      <c r="BQ70" s="488"/>
      <c r="BR70" s="488">
        <f>BR61/BR64</f>
        <v>2.9025270758122743</v>
      </c>
      <c r="BS70" s="488"/>
      <c r="BT70" s="488">
        <f>BT61/BT64</f>
        <v>2.9169675090252709</v>
      </c>
      <c r="BU70" s="488"/>
      <c r="BV70" s="488">
        <f>BV61/BV64</f>
        <v>2.9422382671480145</v>
      </c>
      <c r="BW70" s="488"/>
      <c r="BX70" s="488" t="e">
        <f>BX61/BX64</f>
        <v>#DIV/0!</v>
      </c>
      <c r="BY70" s="488"/>
      <c r="BZ70" s="488" t="e">
        <f>BZ61/BZ64</f>
        <v>#DIV/0!</v>
      </c>
      <c r="CA70" s="488"/>
      <c r="CB70" s="488" t="e">
        <f>CB61/CB64</f>
        <v>#DIV/0!</v>
      </c>
      <c r="CC70" s="488"/>
      <c r="CD70" s="488" t="e">
        <f>CD61/CD64</f>
        <v>#DIV/0!</v>
      </c>
      <c r="CE70" s="488"/>
      <c r="CF70" s="488" t="e">
        <f>CF61/CF64</f>
        <v>#DIV/0!</v>
      </c>
      <c r="CG70" s="488"/>
      <c r="CH70" s="488" t="e">
        <f>CH61/CH64</f>
        <v>#DIV/0!</v>
      </c>
      <c r="CI70" s="488"/>
      <c r="CJ70" s="488" t="e">
        <f>CJ61/CJ64</f>
        <v>#DIV/0!</v>
      </c>
      <c r="CK70" s="488"/>
      <c r="CL70" s="488" t="e">
        <f>CL61/CL64</f>
        <v>#DIV/0!</v>
      </c>
      <c r="CM70" s="488"/>
      <c r="CN70" s="488" t="e">
        <f>CN61/CN64</f>
        <v>#DIV/0!</v>
      </c>
      <c r="CO70" s="488"/>
      <c r="CP70" s="488" t="e">
        <f>CP61/CP64</f>
        <v>#DIV/0!</v>
      </c>
      <c r="CQ70" s="488"/>
      <c r="CR70" s="488" t="e">
        <f>CR61/CR64</f>
        <v>#DIV/0!</v>
      </c>
      <c r="CS70" s="488"/>
      <c r="CT70" s="488" t="e">
        <f>CT61/CT64</f>
        <v>#DIV/0!</v>
      </c>
      <c r="CU70" s="488"/>
      <c r="CV70" s="488" t="e">
        <f>CV61/CV64</f>
        <v>#DIV/0!</v>
      </c>
      <c r="CW70" s="488"/>
      <c r="CX70" s="488" t="e">
        <f>CX61/CX64</f>
        <v>#DIV/0!</v>
      </c>
      <c r="CY70" s="488"/>
      <c r="CZ70" s="488" t="e">
        <f>CZ61/CZ64</f>
        <v>#DIV/0!</v>
      </c>
      <c r="DA70" s="488"/>
      <c r="DB70" s="488" t="e">
        <f>DB61/DB64</f>
        <v>#DIV/0!</v>
      </c>
      <c r="DC70" s="488"/>
      <c r="DD70" s="488" t="e">
        <f>DD61/DD64</f>
        <v>#DIV/0!</v>
      </c>
      <c r="DE70" s="488"/>
      <c r="DF70" s="488" t="e">
        <f>DF61/DF64</f>
        <v>#DIV/0!</v>
      </c>
      <c r="DG70" s="488"/>
      <c r="DH70" s="488" t="e">
        <f>DH61/DH64</f>
        <v>#DIV/0!</v>
      </c>
      <c r="DI70" s="488"/>
      <c r="DJ70" s="488" t="e">
        <f>DJ61/DJ64</f>
        <v>#DIV/0!</v>
      </c>
      <c r="DK70" s="488"/>
      <c r="DL70" s="488" t="e">
        <f>DL61/DL64</f>
        <v>#DIV/0!</v>
      </c>
      <c r="DM70" s="488"/>
      <c r="DN70" s="488" t="e">
        <f>DN61/DN64</f>
        <v>#DIV/0!</v>
      </c>
      <c r="DO70" s="488"/>
      <c r="DP70" s="488" t="e">
        <f>DP61/DP64</f>
        <v>#DIV/0!</v>
      </c>
      <c r="DQ70" s="488"/>
    </row>
    <row r="71" spans="1:121" s="244" customFormat="1" x14ac:dyDescent="0.2">
      <c r="A71" s="271" t="s">
        <v>270</v>
      </c>
      <c r="B71" s="410">
        <v>0.1598</v>
      </c>
      <c r="C71" s="410"/>
      <c r="D71" s="410">
        <v>0.16009999999999999</v>
      </c>
      <c r="E71" s="410"/>
      <c r="F71" s="410">
        <v>3.4200000000000001E-2</v>
      </c>
      <c r="G71" s="410"/>
      <c r="H71" s="410">
        <v>3.6499999999999998E-2</v>
      </c>
      <c r="I71" s="410"/>
      <c r="J71" s="410">
        <v>1.95E-2</v>
      </c>
      <c r="K71" s="410"/>
      <c r="L71" s="410">
        <v>7.8E-2</v>
      </c>
      <c r="M71" s="410"/>
      <c r="N71" s="410">
        <v>2.5100000000000001E-2</v>
      </c>
      <c r="O71" s="410"/>
      <c r="P71" s="410">
        <v>2.3400000000000001E-2</v>
      </c>
      <c r="Q71" s="410"/>
      <c r="R71" s="410">
        <v>8.6E-3</v>
      </c>
      <c r="S71" s="410"/>
      <c r="T71" s="410">
        <v>2.76E-2</v>
      </c>
      <c r="U71" s="410"/>
      <c r="V71" s="410">
        <v>1.4999999999999999E-2</v>
      </c>
      <c r="W71" s="410"/>
      <c r="X71" s="410">
        <v>2.1999999999999999E-2</v>
      </c>
      <c r="Y71" s="410"/>
      <c r="Z71" s="516">
        <v>3.5000000000000003E-2</v>
      </c>
      <c r="AA71" s="516"/>
      <c r="AB71" s="516">
        <v>4.3999999999999997E-2</v>
      </c>
      <c r="AC71" s="516"/>
      <c r="AD71" s="519">
        <v>4.9000000000000002E-2</v>
      </c>
      <c r="AE71" s="516"/>
      <c r="AF71" s="516">
        <v>4.2099999999999999E-2</v>
      </c>
      <c r="AG71" s="516"/>
      <c r="AH71" s="516">
        <v>3.9399999999999998E-2</v>
      </c>
      <c r="AI71" s="516"/>
      <c r="AJ71" s="516">
        <v>3.2000000000000001E-2</v>
      </c>
      <c r="AK71" s="516"/>
      <c r="AL71" s="516">
        <v>2.64E-2</v>
      </c>
      <c r="AM71" s="516"/>
      <c r="AN71" s="516">
        <v>2.58E-2</v>
      </c>
      <c r="AO71" s="516"/>
      <c r="AP71" s="516">
        <v>1.9900000000000001E-2</v>
      </c>
      <c r="AQ71" s="516"/>
      <c r="AR71" s="516">
        <v>2.5000000000000001E-2</v>
      </c>
      <c r="AS71" s="516"/>
      <c r="AT71" s="516">
        <v>2.64E-2</v>
      </c>
      <c r="AU71" s="516"/>
      <c r="AV71" s="516">
        <v>2.3400000000000001E-2</v>
      </c>
      <c r="AW71" s="516"/>
      <c r="AX71" s="516">
        <v>4.3799999999999999E-2</v>
      </c>
      <c r="AY71" s="516"/>
      <c r="AZ71" s="516">
        <v>4.3999999999999997E-2</v>
      </c>
      <c r="BA71" s="516"/>
      <c r="BB71" s="516">
        <v>2.6100000000000002E-2</v>
      </c>
      <c r="BC71" s="516"/>
      <c r="BD71" s="516">
        <v>2.2800000000000001E-2</v>
      </c>
      <c r="BE71" s="516"/>
      <c r="BF71" s="516">
        <v>3.1899999999999998E-2</v>
      </c>
      <c r="BG71" s="517"/>
      <c r="BH71" s="518">
        <v>1.9E-2</v>
      </c>
      <c r="BI71" s="518"/>
      <c r="BJ71" s="519">
        <v>2.9100000000000001E-2</v>
      </c>
      <c r="BK71" s="516"/>
      <c r="BL71" s="516">
        <v>2.23E-2</v>
      </c>
      <c r="BM71" s="516"/>
      <c r="BN71" s="516">
        <v>2.1000000000000001E-2</v>
      </c>
      <c r="BO71" s="516"/>
      <c r="BP71" s="516">
        <v>3.3799999999999997E-2</v>
      </c>
      <c r="BQ71" s="516"/>
      <c r="BR71" s="516">
        <v>3.3000000000000002E-2</v>
      </c>
      <c r="BS71" s="516"/>
      <c r="BT71" s="516">
        <v>2.4799999999999999E-2</v>
      </c>
      <c r="BU71" s="516"/>
      <c r="BV71" s="516">
        <v>3.0700000000000002E-2</v>
      </c>
      <c r="BW71" s="516"/>
      <c r="BX71" s="516"/>
      <c r="BY71" s="516"/>
      <c r="BZ71" s="516"/>
      <c r="CA71" s="516"/>
      <c r="CB71" s="516"/>
      <c r="CC71" s="516"/>
      <c r="CD71" s="516"/>
      <c r="CE71" s="516"/>
      <c r="CF71" s="516"/>
      <c r="CG71" s="516"/>
      <c r="CH71" s="516"/>
      <c r="CI71" s="516"/>
      <c r="CJ71" s="516"/>
      <c r="CK71" s="516"/>
      <c r="CL71" s="516"/>
      <c r="CM71" s="516"/>
      <c r="CN71" s="516"/>
      <c r="CO71" s="516"/>
      <c r="CP71" s="516"/>
      <c r="CQ71" s="516"/>
      <c r="CR71" s="516"/>
      <c r="CS71" s="516"/>
      <c r="CT71" s="516"/>
      <c r="CU71" s="516"/>
      <c r="CV71" s="516"/>
      <c r="CW71" s="516"/>
      <c r="CX71" s="516"/>
      <c r="CY71" s="516"/>
      <c r="CZ71" s="516"/>
      <c r="DA71" s="516"/>
      <c r="DB71" s="516"/>
      <c r="DC71" s="516"/>
      <c r="DD71" s="516"/>
      <c r="DE71" s="516"/>
      <c r="DF71" s="516"/>
      <c r="DG71" s="516"/>
      <c r="DH71" s="516"/>
      <c r="DI71" s="516"/>
      <c r="DJ71" s="516"/>
      <c r="DK71" s="516"/>
      <c r="DL71" s="516"/>
      <c r="DM71" s="516"/>
      <c r="DN71" s="516"/>
      <c r="DO71" s="516"/>
      <c r="DP71" s="516"/>
      <c r="DQ71" s="516"/>
    </row>
    <row r="72" spans="1:121" s="244" customFormat="1" x14ac:dyDescent="0.2">
      <c r="A72" s="272" t="s">
        <v>271</v>
      </c>
      <c r="B72" s="520">
        <v>0.69420000000000004</v>
      </c>
      <c r="C72" s="520"/>
      <c r="D72" s="520">
        <v>0.69420000000000004</v>
      </c>
      <c r="E72" s="520"/>
      <c r="F72" s="520">
        <v>0.67659999999999998</v>
      </c>
      <c r="G72" s="520"/>
      <c r="H72" s="520">
        <f>H63/H62</f>
        <v>0.83098591549295775</v>
      </c>
      <c r="I72" s="520"/>
      <c r="J72" s="520">
        <f>J63/J62</f>
        <v>0.96296296296296291</v>
      </c>
      <c r="K72" s="520"/>
      <c r="L72" s="520">
        <f>L63/L62</f>
        <v>0.61333333333333329</v>
      </c>
      <c r="M72" s="520"/>
      <c r="N72" s="520">
        <f>N63/N62</f>
        <v>0.43930635838150289</v>
      </c>
      <c r="O72" s="520"/>
      <c r="P72" s="520">
        <f>P63/P62</f>
        <v>0.56081081081081086</v>
      </c>
      <c r="Q72" s="520"/>
      <c r="R72" s="520">
        <f>R63/R62</f>
        <v>0.73809523809523814</v>
      </c>
      <c r="S72" s="520"/>
      <c r="T72" s="520">
        <f>T63/T62</f>
        <v>0.62857142857142856</v>
      </c>
      <c r="U72" s="520"/>
      <c r="V72" s="520">
        <f>V63/V62</f>
        <v>0.66355140186915884</v>
      </c>
      <c r="W72" s="520"/>
      <c r="X72" s="520">
        <f>X63/X62</f>
        <v>0.68932038834951459</v>
      </c>
      <c r="Y72" s="520"/>
      <c r="Z72" s="516">
        <f>Z63/Z62</f>
        <v>0.61184210526315785</v>
      </c>
      <c r="AA72" s="516"/>
      <c r="AB72" s="516">
        <f>AB63/AB62</f>
        <v>0.58389261744966447</v>
      </c>
      <c r="AC72" s="516"/>
      <c r="AD72" s="519">
        <f>AD63/AD62</f>
        <v>0.72262773722627738</v>
      </c>
      <c r="AE72" s="516"/>
      <c r="AF72" s="516">
        <f>AF63/AF62</f>
        <v>0.71969696969696972</v>
      </c>
      <c r="AG72" s="516"/>
      <c r="AH72" s="516">
        <f>AH63/AH62</f>
        <v>0.70270270270270274</v>
      </c>
      <c r="AI72" s="516"/>
      <c r="AJ72" s="516">
        <f>AJ63/AJ62</f>
        <v>0.7</v>
      </c>
      <c r="AK72" s="516"/>
      <c r="AL72" s="516">
        <f>AL63/AL62</f>
        <v>0.71052631578947367</v>
      </c>
      <c r="AM72" s="516"/>
      <c r="AN72" s="516">
        <f>AN63/AN62</f>
        <v>0.76190476190476186</v>
      </c>
      <c r="AO72" s="516"/>
      <c r="AP72" s="516">
        <f>AP63/AP62</f>
        <v>0.73076923076923073</v>
      </c>
      <c r="AQ72" s="516"/>
      <c r="AR72" s="516">
        <f>AR63/AR62</f>
        <v>0.74390243902439024</v>
      </c>
      <c r="AS72" s="516"/>
      <c r="AT72" s="516">
        <f>AT63/AT62</f>
        <v>0.73913043478260865</v>
      </c>
      <c r="AU72" s="516"/>
      <c r="AV72" s="516">
        <f>AV63/AV62</f>
        <v>0.71518987341772156</v>
      </c>
      <c r="AW72" s="516"/>
      <c r="AX72" s="516">
        <f>AX63/AX62</f>
        <v>0.70175438596491224</v>
      </c>
      <c r="AY72" s="516"/>
      <c r="AZ72" s="516">
        <f>AZ63/AZ62</f>
        <v>0.70833333333333337</v>
      </c>
      <c r="BA72" s="516"/>
      <c r="BB72" s="516">
        <f>BB63/BB62</f>
        <v>0.71098265895953761</v>
      </c>
      <c r="BC72" s="516"/>
      <c r="BD72" s="516">
        <f>BD63/BD62</f>
        <v>0.69021739130434778</v>
      </c>
      <c r="BE72" s="516"/>
      <c r="BF72" s="516">
        <f>BF63/BF62</f>
        <v>0.67032967032967028</v>
      </c>
      <c r="BG72" s="517"/>
      <c r="BH72" s="518">
        <f>BH63/BH62</f>
        <v>0.65714285714285714</v>
      </c>
      <c r="BI72" s="518"/>
      <c r="BJ72" s="519">
        <f>BJ63/BJ62</f>
        <v>0.66473988439306353</v>
      </c>
      <c r="BK72" s="516"/>
      <c r="BL72" s="516">
        <f>BL63/BL62</f>
        <v>0.70285714285714285</v>
      </c>
      <c r="BM72" s="516"/>
      <c r="BN72" s="516">
        <f>BN63/BN62</f>
        <v>0.69090909090909092</v>
      </c>
      <c r="BO72" s="516"/>
      <c r="BP72" s="516">
        <f>BP63/BP62</f>
        <v>0.69590643274853803</v>
      </c>
      <c r="BQ72" s="516"/>
      <c r="BR72" s="516">
        <f>BR63/BR62</f>
        <v>0.68484848484848482</v>
      </c>
      <c r="BS72" s="516"/>
      <c r="BT72" s="516">
        <f>BT63/BT62</f>
        <v>0.67251461988304095</v>
      </c>
      <c r="BU72" s="516"/>
      <c r="BV72" s="516">
        <f>BV63/BV62</f>
        <v>0.67630057803468213</v>
      </c>
      <c r="BW72" s="516"/>
      <c r="BX72" s="516" t="e">
        <f>BX63/BX62</f>
        <v>#DIV/0!</v>
      </c>
      <c r="BY72" s="516"/>
      <c r="BZ72" s="516" t="e">
        <f>BZ63/BZ62</f>
        <v>#DIV/0!</v>
      </c>
      <c r="CA72" s="516"/>
      <c r="CB72" s="516" t="e">
        <f>CB63/CB62</f>
        <v>#DIV/0!</v>
      </c>
      <c r="CC72" s="516"/>
      <c r="CD72" s="516" t="e">
        <f>CD63/CD62</f>
        <v>#DIV/0!</v>
      </c>
      <c r="CE72" s="516"/>
      <c r="CF72" s="516" t="e">
        <f>CF63/CF62</f>
        <v>#DIV/0!</v>
      </c>
      <c r="CG72" s="516"/>
      <c r="CH72" s="516" t="e">
        <f>CH63/CH62</f>
        <v>#DIV/0!</v>
      </c>
      <c r="CI72" s="516"/>
      <c r="CJ72" s="516" t="e">
        <f>CJ63/CJ62</f>
        <v>#DIV/0!</v>
      </c>
      <c r="CK72" s="516"/>
      <c r="CL72" s="516" t="e">
        <f>CL63/CL62</f>
        <v>#DIV/0!</v>
      </c>
      <c r="CM72" s="516"/>
      <c r="CN72" s="516" t="e">
        <f>CN63/CN62</f>
        <v>#DIV/0!</v>
      </c>
      <c r="CO72" s="516"/>
      <c r="CP72" s="516" t="e">
        <f>CP63/CP62</f>
        <v>#DIV/0!</v>
      </c>
      <c r="CQ72" s="516"/>
      <c r="CR72" s="516" t="e">
        <f>CR63/CR62</f>
        <v>#DIV/0!</v>
      </c>
      <c r="CS72" s="516"/>
      <c r="CT72" s="516" t="e">
        <f>CT63/CT62</f>
        <v>#DIV/0!</v>
      </c>
      <c r="CU72" s="516"/>
      <c r="CV72" s="516" t="e">
        <f>CV63/CV62</f>
        <v>#DIV/0!</v>
      </c>
      <c r="CW72" s="516"/>
      <c r="CX72" s="516" t="e">
        <f>CX63/CX62</f>
        <v>#DIV/0!</v>
      </c>
      <c r="CY72" s="516"/>
      <c r="CZ72" s="516" t="e">
        <f>CZ63/CZ62</f>
        <v>#DIV/0!</v>
      </c>
      <c r="DA72" s="516"/>
      <c r="DB72" s="516" t="e">
        <f>DB63/DB62</f>
        <v>#DIV/0!</v>
      </c>
      <c r="DC72" s="516"/>
      <c r="DD72" s="516" t="e">
        <f>DD63/DD62</f>
        <v>#DIV/0!</v>
      </c>
      <c r="DE72" s="516"/>
      <c r="DF72" s="516" t="e">
        <f>DF63/DF62</f>
        <v>#DIV/0!</v>
      </c>
      <c r="DG72" s="516"/>
      <c r="DH72" s="516" t="e">
        <f>DH63/DH62</f>
        <v>#DIV/0!</v>
      </c>
      <c r="DI72" s="516"/>
      <c r="DJ72" s="516" t="e">
        <f>DJ63/DJ62</f>
        <v>#DIV/0!</v>
      </c>
      <c r="DK72" s="516"/>
      <c r="DL72" s="516" t="e">
        <f>DL63/DL62</f>
        <v>#DIV/0!</v>
      </c>
      <c r="DM72" s="516"/>
      <c r="DN72" s="516" t="e">
        <f>DN63/DN62</f>
        <v>#DIV/0!</v>
      </c>
      <c r="DO72" s="516"/>
      <c r="DP72" s="516" t="e">
        <f>DP63/DP62</f>
        <v>#DIV/0!</v>
      </c>
      <c r="DQ72" s="516"/>
    </row>
    <row r="73" spans="1:121" ht="5.25" customHeight="1" x14ac:dyDescent="0.2">
      <c r="A73" s="247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</row>
    <row r="74" spans="1:121" x14ac:dyDescent="0.2">
      <c r="A74" s="273" t="s">
        <v>272</v>
      </c>
      <c r="B74" s="269"/>
      <c r="C74" s="269"/>
      <c r="D74" s="269"/>
      <c r="E74" s="269"/>
      <c r="F74" s="269"/>
      <c r="G74" s="269"/>
      <c r="H74" s="269"/>
      <c r="I74" s="269"/>
      <c r="J74" s="267"/>
      <c r="K74" s="267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7"/>
      <c r="W74" s="267"/>
      <c r="X74" s="269"/>
      <c r="Y74" s="269"/>
      <c r="Z74" s="267"/>
      <c r="AA74" s="267"/>
      <c r="AB74" s="267"/>
      <c r="AC74" s="268"/>
      <c r="AD74" s="267"/>
      <c r="AE74" s="267"/>
      <c r="AF74" s="269"/>
      <c r="AG74" s="269"/>
      <c r="AH74" s="267"/>
      <c r="AI74" s="267"/>
      <c r="AJ74" s="269"/>
      <c r="AK74" s="269"/>
      <c r="AL74" s="269"/>
      <c r="AM74" s="269"/>
      <c r="AN74" s="391"/>
      <c r="AO74" s="446"/>
      <c r="AP74" s="269"/>
      <c r="AQ74" s="269"/>
      <c r="AR74" s="267"/>
      <c r="AS74" s="267"/>
      <c r="AT74" s="267"/>
      <c r="AU74" s="267"/>
      <c r="AV74" s="269"/>
      <c r="AW74" s="270"/>
      <c r="AX74" s="269"/>
      <c r="AY74" s="270"/>
      <c r="AZ74" s="269"/>
      <c r="BA74" s="270"/>
      <c r="BB74" s="267"/>
      <c r="BC74" s="268"/>
      <c r="BD74" s="267"/>
      <c r="BE74" s="268"/>
      <c r="BF74" s="267"/>
      <c r="BG74" s="268"/>
      <c r="BH74" s="267"/>
      <c r="BI74" s="268"/>
      <c r="BJ74" s="267"/>
      <c r="BK74" s="268"/>
      <c r="BL74" s="267"/>
      <c r="BM74" s="268"/>
      <c r="BN74" s="267"/>
      <c r="BO74" s="268"/>
      <c r="BP74" s="267"/>
      <c r="BQ74" s="268"/>
      <c r="BR74" s="267"/>
      <c r="BS74" s="268"/>
      <c r="BT74" s="267"/>
      <c r="BU74" s="268"/>
      <c r="BV74" s="267"/>
      <c r="BW74" s="268"/>
      <c r="BX74" s="267"/>
      <c r="BY74" s="268"/>
      <c r="BZ74" s="267"/>
      <c r="CA74" s="268"/>
      <c r="CB74" s="267"/>
      <c r="CC74" s="268"/>
      <c r="CD74" s="267"/>
      <c r="CE74" s="268"/>
      <c r="CF74" s="267"/>
      <c r="CG74" s="268"/>
      <c r="CH74" s="267"/>
      <c r="CI74" s="268"/>
      <c r="CJ74" s="267"/>
      <c r="CK74" s="268"/>
      <c r="CL74" s="267"/>
      <c r="CM74" s="268"/>
      <c r="CN74" s="267"/>
      <c r="CO74" s="268"/>
      <c r="CP74" s="267"/>
      <c r="CQ74" s="268"/>
      <c r="CR74" s="267"/>
      <c r="CS74" s="268"/>
      <c r="CT74" s="267"/>
      <c r="CU74" s="268"/>
      <c r="CV74" s="267"/>
      <c r="CW74" s="268"/>
      <c r="CX74" s="267"/>
      <c r="CY74" s="268"/>
      <c r="CZ74" s="267"/>
      <c r="DA74" s="268"/>
      <c r="DB74" s="267"/>
      <c r="DC74" s="268"/>
      <c r="DD74" s="267"/>
      <c r="DE74" s="268"/>
      <c r="DF74" s="267"/>
      <c r="DG74" s="268"/>
      <c r="DH74" s="267"/>
      <c r="DI74" s="268"/>
      <c r="DJ74" s="267"/>
      <c r="DK74" s="268"/>
      <c r="DL74" s="267"/>
      <c r="DM74" s="268"/>
      <c r="DN74" s="267"/>
      <c r="DO74" s="268"/>
      <c r="DP74" s="267"/>
      <c r="DQ74" s="268"/>
    </row>
    <row r="75" spans="1:121" x14ac:dyDescent="0.2">
      <c r="A75" s="274" t="s">
        <v>161</v>
      </c>
      <c r="B75" s="523">
        <f>$B$10</f>
        <v>44562</v>
      </c>
      <c r="C75" s="397"/>
      <c r="D75" s="523" t="e">
        <f ca="1">$D$10</f>
        <v>#NAME?</v>
      </c>
      <c r="E75" s="397"/>
      <c r="F75" s="523" t="e">
        <f ca="1">$F$10</f>
        <v>#NAME?</v>
      </c>
      <c r="G75" s="397"/>
      <c r="H75" s="523" t="e">
        <f ca="1">$H$10</f>
        <v>#NAME?</v>
      </c>
      <c r="I75" s="397"/>
      <c r="J75" s="523" t="e">
        <f ca="1">$J$10</f>
        <v>#NAME?</v>
      </c>
      <c r="K75" s="397"/>
      <c r="L75" s="523" t="e">
        <f ca="1">$L$10</f>
        <v>#NAME?</v>
      </c>
      <c r="M75" s="397"/>
      <c r="N75" s="523" t="e">
        <f ca="1">$N$10</f>
        <v>#NAME?</v>
      </c>
      <c r="O75" s="397"/>
      <c r="P75" s="523" t="e">
        <f ca="1">$P$10</f>
        <v>#NAME?</v>
      </c>
      <c r="Q75" s="397"/>
      <c r="R75" s="523" t="e">
        <f ca="1">$R$10</f>
        <v>#NAME?</v>
      </c>
      <c r="S75" s="397"/>
      <c r="T75" s="523" t="e">
        <f ca="1">$T$10</f>
        <v>#NAME?</v>
      </c>
      <c r="U75" s="397"/>
      <c r="V75" s="523" t="e">
        <f ca="1">$V$10</f>
        <v>#NAME?</v>
      </c>
      <c r="W75" s="397"/>
      <c r="X75" s="523" t="e">
        <f ca="1">X10</f>
        <v>#NAME?</v>
      </c>
      <c r="Y75" s="397"/>
      <c r="Z75" s="494" t="e">
        <f ca="1">Z10</f>
        <v>#NAME?</v>
      </c>
      <c r="AA75" s="495"/>
      <c r="AB75" s="494" t="e">
        <f ca="1">AB10</f>
        <v>#NAME?</v>
      </c>
      <c r="AC75" s="495"/>
      <c r="AD75" s="522" t="e">
        <f ca="1">AD10</f>
        <v>#NAME?</v>
      </c>
      <c r="AE75" s="495"/>
      <c r="AF75" s="494" t="e">
        <f ca="1">AF10</f>
        <v>#NAME?</v>
      </c>
      <c r="AG75" s="495"/>
      <c r="AH75" s="494" t="e">
        <f ca="1">AH10</f>
        <v>#NAME?</v>
      </c>
      <c r="AI75" s="495"/>
      <c r="AJ75" s="494" t="e">
        <f ca="1">AJ10</f>
        <v>#NAME?</v>
      </c>
      <c r="AK75" s="495"/>
      <c r="AL75" s="494" t="e">
        <f ca="1">AL10</f>
        <v>#NAME?</v>
      </c>
      <c r="AM75" s="521"/>
      <c r="AN75" s="399" t="e">
        <f ca="1">AN10</f>
        <v>#NAME?</v>
      </c>
      <c r="AO75" s="400"/>
      <c r="AP75" s="522" t="e">
        <f ca="1">AP10</f>
        <v>#NAME?</v>
      </c>
      <c r="AQ75" s="495"/>
      <c r="AR75" s="494" t="e">
        <f ca="1">AR10</f>
        <v>#NAME?</v>
      </c>
      <c r="AS75" s="495"/>
      <c r="AT75" s="494" t="e">
        <f ca="1">AT10</f>
        <v>#NAME?</v>
      </c>
      <c r="AU75" s="495"/>
      <c r="AV75" s="494" t="e">
        <f ca="1">AV10</f>
        <v>#NAME?</v>
      </c>
      <c r="AW75" s="495"/>
      <c r="AX75" s="494" t="e">
        <f ca="1">AX10</f>
        <v>#NAME?</v>
      </c>
      <c r="AY75" s="495"/>
      <c r="AZ75" s="494" t="e">
        <f ca="1">AZ10</f>
        <v>#NAME?</v>
      </c>
      <c r="BA75" s="495"/>
      <c r="BB75" s="494" t="e">
        <f ca="1">BB10</f>
        <v>#NAME?</v>
      </c>
      <c r="BC75" s="495"/>
      <c r="BD75" s="494" t="e">
        <f ca="1">BD10</f>
        <v>#NAME?</v>
      </c>
      <c r="BE75" s="495"/>
      <c r="BF75" s="494" t="e">
        <f ca="1">BF10</f>
        <v>#NAME?</v>
      </c>
      <c r="BG75" s="495"/>
      <c r="BH75" s="494" t="e">
        <f ca="1">BH10</f>
        <v>#NAME?</v>
      </c>
      <c r="BI75" s="495"/>
      <c r="BJ75" s="494" t="e">
        <f ca="1">BJ10</f>
        <v>#NAME?</v>
      </c>
      <c r="BK75" s="495"/>
      <c r="BL75" s="494" t="e">
        <f ca="1">BL10</f>
        <v>#NAME?</v>
      </c>
      <c r="BM75" s="495"/>
      <c r="BN75" s="494" t="e">
        <f ca="1">BN10</f>
        <v>#NAME?</v>
      </c>
      <c r="BO75" s="495"/>
      <c r="BP75" s="494" t="e">
        <f ca="1">BP10</f>
        <v>#NAME?</v>
      </c>
      <c r="BQ75" s="495"/>
      <c r="BR75" s="494" t="e">
        <f ca="1">BR10</f>
        <v>#NAME?</v>
      </c>
      <c r="BS75" s="495"/>
      <c r="BT75" s="494" t="e">
        <f ca="1">BT10</f>
        <v>#NAME?</v>
      </c>
      <c r="BU75" s="495"/>
      <c r="BV75" s="494" t="e">
        <f ca="1">BV10</f>
        <v>#NAME?</v>
      </c>
      <c r="BW75" s="495"/>
      <c r="BX75" s="494" t="e">
        <f ca="1">BX10</f>
        <v>#NAME?</v>
      </c>
      <c r="BY75" s="495"/>
      <c r="BZ75" s="494" t="e">
        <f ca="1">BZ10</f>
        <v>#NAME?</v>
      </c>
      <c r="CA75" s="495"/>
      <c r="CB75" s="494" t="e">
        <f ca="1">CB10</f>
        <v>#NAME?</v>
      </c>
      <c r="CC75" s="495"/>
      <c r="CD75" s="494" t="e">
        <f ca="1">CD10</f>
        <v>#NAME?</v>
      </c>
      <c r="CE75" s="495"/>
      <c r="CF75" s="494" t="e">
        <f ca="1">CF10</f>
        <v>#NAME?</v>
      </c>
      <c r="CG75" s="495"/>
      <c r="CH75" s="494" t="e">
        <f ca="1">CH10</f>
        <v>#NAME?</v>
      </c>
      <c r="CI75" s="495"/>
      <c r="CJ75" s="494" t="e">
        <f ca="1">CJ10</f>
        <v>#NAME?</v>
      </c>
      <c r="CK75" s="495"/>
      <c r="CL75" s="494" t="e">
        <f ca="1">CL10</f>
        <v>#NAME?</v>
      </c>
      <c r="CM75" s="495"/>
      <c r="CN75" s="494" t="e">
        <f ca="1">CN10</f>
        <v>#NAME?</v>
      </c>
      <c r="CO75" s="495"/>
      <c r="CP75" s="494" t="e">
        <f ca="1">CP10</f>
        <v>#NAME?</v>
      </c>
      <c r="CQ75" s="495"/>
      <c r="CR75" s="494" t="e">
        <f ca="1">CR10</f>
        <v>#NAME?</v>
      </c>
      <c r="CS75" s="495"/>
      <c r="CT75" s="494" t="e">
        <f ca="1">CT10</f>
        <v>#NAME?</v>
      </c>
      <c r="CU75" s="495"/>
      <c r="CV75" s="494" t="e">
        <f ca="1">CV10</f>
        <v>#NAME?</v>
      </c>
      <c r="CW75" s="495"/>
      <c r="CX75" s="494" t="e">
        <f ca="1">CX10</f>
        <v>#NAME?</v>
      </c>
      <c r="CY75" s="495"/>
      <c r="CZ75" s="494" t="e">
        <f ca="1">CZ10</f>
        <v>#NAME?</v>
      </c>
      <c r="DA75" s="495"/>
      <c r="DB75" s="494" t="e">
        <f ca="1">DB10</f>
        <v>#NAME?</v>
      </c>
      <c r="DC75" s="495"/>
      <c r="DD75" s="494" t="e">
        <f ca="1">DD10</f>
        <v>#NAME?</v>
      </c>
      <c r="DE75" s="495"/>
      <c r="DF75" s="494" t="e">
        <f ca="1">DF10</f>
        <v>#NAME?</v>
      </c>
      <c r="DG75" s="495"/>
      <c r="DH75" s="494" t="e">
        <f ca="1">DH10</f>
        <v>#NAME?</v>
      </c>
      <c r="DI75" s="495"/>
      <c r="DJ75" s="494" t="e">
        <f ca="1">DJ10</f>
        <v>#NAME?</v>
      </c>
      <c r="DK75" s="495"/>
      <c r="DL75" s="494" t="e">
        <f ca="1">DL10</f>
        <v>#NAME?</v>
      </c>
      <c r="DM75" s="495"/>
      <c r="DN75" s="494" t="e">
        <f ca="1">DN10</f>
        <v>#NAME?</v>
      </c>
      <c r="DO75" s="495"/>
      <c r="DP75" s="494" t="e">
        <f ca="1">DP10</f>
        <v>#NAME?</v>
      </c>
      <c r="DQ75" s="495"/>
    </row>
    <row r="76" spans="1:121" s="244" customFormat="1" x14ac:dyDescent="0.2">
      <c r="A76" s="243" t="s">
        <v>273</v>
      </c>
      <c r="B76" s="410">
        <f>((B77+B78)-(B80+B82))/(B77+B78)</f>
        <v>0.33497757847533632</v>
      </c>
      <c r="C76" s="410"/>
      <c r="D76" s="410">
        <f>((D77+D78)-(D80+D82))/(D77+D78)</f>
        <v>0.15443548387096775</v>
      </c>
      <c r="E76" s="410"/>
      <c r="F76" s="410">
        <f>((F77+F78)-(F80+F82))/(F77+F78)</f>
        <v>2.2407628128724672E-2</v>
      </c>
      <c r="G76" s="410"/>
      <c r="H76" s="524">
        <f>((H77+H78)-(H80+H82))/(H77+H78)</f>
        <v>0.11575342465753424</v>
      </c>
      <c r="I76" s="524"/>
      <c r="J76" s="524">
        <f>((J77+J78)-(J80+J82))/(J77+J78)</f>
        <v>9.9893162393162399E-2</v>
      </c>
      <c r="K76" s="524"/>
      <c r="L76" s="524">
        <f>((L77+L78)-(L80+L82))/(L77+L78)</f>
        <v>4.2759407069555305E-2</v>
      </c>
      <c r="M76" s="524"/>
      <c r="N76" s="524">
        <f>((N77+N78)-(N80+N82))/(N77+N78)</f>
        <v>9.7383720930232565E-2</v>
      </c>
      <c r="O76" s="524"/>
      <c r="P76" s="524">
        <f>((P77+P78)-(P80+P82))/(P77+P78)</f>
        <v>0.14702599266464678</v>
      </c>
      <c r="Q76" s="524"/>
      <c r="R76" s="524">
        <f>((R77+R78)-(R80+R82))/(R77+R78)</f>
        <v>0.15926686680360247</v>
      </c>
      <c r="S76" s="524"/>
      <c r="T76" s="524">
        <f>((T77+T78)-(T80+T82))/(T77+T78)</f>
        <v>4.9615975422427037E-2</v>
      </c>
      <c r="U76" s="524"/>
      <c r="V76" s="524">
        <f>((V77+V78)-(V80+V82))/(V77+V78)</f>
        <v>2.8887000849617671E-2</v>
      </c>
      <c r="W76" s="524"/>
      <c r="X76" s="524">
        <f>((X77+X78)-(X80+X82))/(X77+X78)</f>
        <v>2.6637627743340594E-2</v>
      </c>
      <c r="Y76" s="524"/>
      <c r="Z76" s="525">
        <f>((Z77+Z78)-(Z80+Z82))/(Z77+Z78)</f>
        <v>5.9602649006622521E-3</v>
      </c>
      <c r="AA76" s="525"/>
      <c r="AB76" s="525">
        <f>((AB77+AB78)-(AB80+AB82))/(AB77+AB78)</f>
        <v>9.5155709342560554E-3</v>
      </c>
      <c r="AC76" s="525"/>
      <c r="AD76" s="527">
        <f>((AD77+AD78)-(AD80+AD82))/(AD77+AD78)</f>
        <v>0.10163847076062342</v>
      </c>
      <c r="AE76" s="525"/>
      <c r="AF76" s="525">
        <f>((AF77+AF78)-(AF80+AF82))/(AF77+AF78)</f>
        <v>0.13815214223258526</v>
      </c>
      <c r="AG76" s="525"/>
      <c r="AH76" s="525">
        <f>((AH77+AH78)-(AH80+AH82))/(AH77+AH78)</f>
        <v>8.8985349972870317E-2</v>
      </c>
      <c r="AI76" s="525"/>
      <c r="AJ76" s="525">
        <f>((AJ77+AJ78)-(AJ80+AJ82))/(AJ77+AJ78)</f>
        <v>0.14168483138863958</v>
      </c>
      <c r="AK76" s="525"/>
      <c r="AL76" s="525">
        <f>((AL77+AL78)-(AL80+AL82))/(AL77+AL78)</f>
        <v>0.15517900369473819</v>
      </c>
      <c r="AM76" s="525"/>
      <c r="AN76" s="526">
        <f>((AN77+AN78)-(AN80+AN82))/(AN77+AN78)</f>
        <v>4.8513878653893394E-2</v>
      </c>
      <c r="AO76" s="526"/>
      <c r="AP76" s="525">
        <f>((AP77+AP78)-(AP80+AP82))/(AP77+AP78)</f>
        <v>8.2264665757162347E-2</v>
      </c>
      <c r="AQ76" s="525"/>
      <c r="AR76" s="525">
        <f>((AR77+AR78)-(AR80+AR82))/(AR77+AR78)</f>
        <v>2.0215483727646338E-2</v>
      </c>
      <c r="AS76" s="525"/>
      <c r="AT76" s="525">
        <f>((AT77+AT78)-(AT80+AT82))/(AT77+AT78)</f>
        <v>0.14648655347626718</v>
      </c>
      <c r="AU76" s="525"/>
      <c r="AV76" s="525">
        <f>((AV77+AV78)-(AV80+AV82))/(AV77+AV78)</f>
        <v>5.4517334708080942E-2</v>
      </c>
      <c r="AW76" s="525"/>
      <c r="AX76" s="525">
        <f>((AX77+AX78)-(AX80+AX82))/(AX77+AX78)</f>
        <v>6.9138906348208675E-3</v>
      </c>
      <c r="AY76" s="525"/>
      <c r="AZ76" s="525">
        <f>((AZ77+AZ78)-(AZ80+AZ82))/(AZ77+AZ78)</f>
        <v>9.9009900990099011E-3</v>
      </c>
      <c r="BA76" s="525"/>
      <c r="BB76" s="525">
        <f>((BB77+BB78)-(BB80+BB82))/(BB77+BB78)</f>
        <v>3.8739669421487604E-3</v>
      </c>
      <c r="BC76" s="525"/>
      <c r="BD76" s="525">
        <f>((BD77+BD78)-(BD80+BD82))/(BD77+BD78)</f>
        <v>4.5569620253164559E-3</v>
      </c>
      <c r="BE76" s="525"/>
      <c r="BF76" s="525">
        <f>((BF77+BF78)-(BF80+BF82))/(BF77+BF78)</f>
        <v>7.5471698113207548E-3</v>
      </c>
      <c r="BG76" s="525"/>
      <c r="BH76" s="525">
        <f>((BH77+BH78)-(BH80+BH82))/(BH77+BH78)</f>
        <v>3.1576130586031578E-2</v>
      </c>
      <c r="BI76" s="525"/>
      <c r="BJ76" s="525">
        <f>((BJ77+BJ78)-(BJ80+BJ82))/(BJ77+BJ78)</f>
        <v>3.7674243375612204E-2</v>
      </c>
      <c r="BK76" s="525"/>
      <c r="BL76" s="525">
        <f>((BL77+BL78)-(BL80+BL82))/(BL77+BL78)</f>
        <v>2.9726077877410637E-2</v>
      </c>
      <c r="BM76" s="525"/>
      <c r="BN76" s="525">
        <f>((BN77+BN78)-(BN80+BN82))/(BN77+BN78)</f>
        <v>4.3035107587768968E-2</v>
      </c>
      <c r="BO76" s="525"/>
      <c r="BP76" s="525">
        <f>((BP77+BP78)-(BP80+BP82))/(BP77+BP78)</f>
        <v>6.4049133581925863E-2</v>
      </c>
      <c r="BQ76" s="525"/>
      <c r="BR76" s="525">
        <f>((BR77+BR78)-(BR80+BR82))/(BR77+BR78)</f>
        <v>0.11539349180706208</v>
      </c>
      <c r="BS76" s="525"/>
      <c r="BT76" s="525">
        <f>((BT77+BT78)-(BT80+BT82))/(BT77+BT78)</f>
        <v>0.2193134358765407</v>
      </c>
      <c r="BU76" s="525"/>
      <c r="BV76" s="525">
        <f>((BV77+BV78)-(BV80+BV82))/(BV77+BV78)</f>
        <v>0.24690770694576594</v>
      </c>
      <c r="BW76" s="525"/>
      <c r="BX76" s="525" t="e">
        <f>((BX77+BX78)-(BX80+BX82))/(BX77+BX78)</f>
        <v>#DIV/0!</v>
      </c>
      <c r="BY76" s="525"/>
      <c r="BZ76" s="525" t="e">
        <f>((BZ77+BZ78)-(BZ80+BZ82))/(BZ77+BZ78)</f>
        <v>#DIV/0!</v>
      </c>
      <c r="CA76" s="525"/>
      <c r="CB76" s="525" t="e">
        <f>((CB77+CB78)-(CB80+CB82))/(CB77+CB78)</f>
        <v>#DIV/0!</v>
      </c>
      <c r="CC76" s="525"/>
      <c r="CD76" s="525" t="e">
        <f>((CD77+CD78)-(CD80+CD82))/(CD77+CD78)</f>
        <v>#DIV/0!</v>
      </c>
      <c r="CE76" s="525"/>
      <c r="CF76" s="525" t="e">
        <f>((CF77+CF78)-(CF80+CF82))/(CF77+CF78)</f>
        <v>#DIV/0!</v>
      </c>
      <c r="CG76" s="525"/>
      <c r="CH76" s="525" t="e">
        <f>((CH77+CH78)-(CH80+CH82))/(CH77+CH78)</f>
        <v>#DIV/0!</v>
      </c>
      <c r="CI76" s="525"/>
      <c r="CJ76" s="525" t="e">
        <f>((CJ77+CJ78)-(CJ80+CJ82))/(CJ77+CJ78)</f>
        <v>#DIV/0!</v>
      </c>
      <c r="CK76" s="525"/>
      <c r="CL76" s="525" t="e">
        <f>((CL77+CL78)-(CL80+CL82))/(CL77+CL78)</f>
        <v>#DIV/0!</v>
      </c>
      <c r="CM76" s="525"/>
      <c r="CN76" s="525" t="e">
        <f>((CN77+CN78)-(CN80+CN82))/(CN77+CN78)</f>
        <v>#DIV/0!</v>
      </c>
      <c r="CO76" s="525"/>
      <c r="CP76" s="525" t="e">
        <f>((CP77+CP78)-(CP80+CP82))/(CP77+CP78)</f>
        <v>#DIV/0!</v>
      </c>
      <c r="CQ76" s="525"/>
      <c r="CR76" s="525" t="e">
        <f>((CR77+CR78)-(CR80+CR82))/(CR77+CR78)</f>
        <v>#DIV/0!</v>
      </c>
      <c r="CS76" s="525"/>
      <c r="CT76" s="525" t="e">
        <f>((CT77+CT78)-(CT80+CT82))/(CT77+CT78)</f>
        <v>#DIV/0!</v>
      </c>
      <c r="CU76" s="525"/>
      <c r="CV76" s="525" t="e">
        <f>((CV77+CV78)-(CV80+CV82))/(CV77+CV78)</f>
        <v>#DIV/0!</v>
      </c>
      <c r="CW76" s="525"/>
      <c r="CX76" s="525" t="e">
        <f>((CX77+CX78)-(CX80+CX82))/(CX77+CX78)</f>
        <v>#DIV/0!</v>
      </c>
      <c r="CY76" s="525"/>
      <c r="CZ76" s="525" t="e">
        <f>((CZ77+CZ78)-(CZ80+CZ82))/(CZ77+CZ78)</f>
        <v>#DIV/0!</v>
      </c>
      <c r="DA76" s="525"/>
      <c r="DB76" s="525" t="e">
        <f>((DB77+DB78)-(DB80+DB82))/(DB77+DB78)</f>
        <v>#DIV/0!</v>
      </c>
      <c r="DC76" s="525"/>
      <c r="DD76" s="525" t="e">
        <f>((DD77+DD78)-(DD80+DD82))/(DD77+DD78)</f>
        <v>#DIV/0!</v>
      </c>
      <c r="DE76" s="525"/>
      <c r="DF76" s="525" t="e">
        <f>((DF77+DF78)-(DF80+DF82))/(DF77+DF78)</f>
        <v>#DIV/0!</v>
      </c>
      <c r="DG76" s="525"/>
      <c r="DH76" s="525" t="e">
        <f>((DH77+DH78)-(DH80+DH82))/(DH77+DH78)</f>
        <v>#DIV/0!</v>
      </c>
      <c r="DI76" s="525"/>
      <c r="DJ76" s="525" t="e">
        <f>((DJ77+DJ78)-(DJ80+DJ82))/(DJ77+DJ78)</f>
        <v>#DIV/0!</v>
      </c>
      <c r="DK76" s="525"/>
      <c r="DL76" s="525" t="e">
        <f>((DL77+DL78)-(DL80+DL82))/(DL77+DL78)</f>
        <v>#DIV/0!</v>
      </c>
      <c r="DM76" s="525"/>
      <c r="DN76" s="525" t="e">
        <f>((DN77+DN78)-(DN80+DN82))/(DN77+DN78)</f>
        <v>#DIV/0!</v>
      </c>
      <c r="DO76" s="525"/>
      <c r="DP76" s="525" t="e">
        <f>((DP77+DP78)-(DP80+DP82))/(DP77+DP78)</f>
        <v>#DIV/0!</v>
      </c>
      <c r="DQ76" s="525"/>
    </row>
    <row r="77" spans="1:121" s="276" customFormat="1" ht="12.75" customHeight="1" x14ac:dyDescent="0.2">
      <c r="A77" s="275" t="s">
        <v>274</v>
      </c>
      <c r="B77" s="499">
        <v>2460</v>
      </c>
      <c r="C77" s="499"/>
      <c r="D77" s="499">
        <v>2960</v>
      </c>
      <c r="E77" s="499"/>
      <c r="F77" s="499">
        <v>2195</v>
      </c>
      <c r="G77" s="499"/>
      <c r="H77" s="499">
        <v>2280</v>
      </c>
      <c r="I77" s="499"/>
      <c r="J77" s="499">
        <v>2620</v>
      </c>
      <c r="K77" s="499"/>
      <c r="L77" s="499">
        <v>2395</v>
      </c>
      <c r="M77" s="499"/>
      <c r="N77" s="499">
        <v>2832</v>
      </c>
      <c r="O77" s="499"/>
      <c r="P77" s="499">
        <v>3541</v>
      </c>
      <c r="Q77" s="499"/>
      <c r="R77" s="499">
        <v>3409</v>
      </c>
      <c r="S77" s="499"/>
      <c r="T77" s="499">
        <v>3240</v>
      </c>
      <c r="U77" s="499"/>
      <c r="V77" s="499">
        <v>2965</v>
      </c>
      <c r="W77" s="499"/>
      <c r="X77" s="497">
        <v>3049</v>
      </c>
      <c r="Y77" s="500"/>
      <c r="Z77" s="497">
        <v>3140</v>
      </c>
      <c r="AA77" s="498"/>
      <c r="AB77" s="501">
        <v>2880</v>
      </c>
      <c r="AC77" s="501"/>
      <c r="AD77" s="497">
        <v>3307</v>
      </c>
      <c r="AE77" s="498"/>
      <c r="AF77" s="497">
        <v>2662</v>
      </c>
      <c r="AG77" s="498"/>
      <c r="AH77" s="497">
        <v>3172</v>
      </c>
      <c r="AI77" s="498"/>
      <c r="AJ77" s="501">
        <v>3599</v>
      </c>
      <c r="AK77" s="501"/>
      <c r="AL77" s="497">
        <v>3649</v>
      </c>
      <c r="AM77" s="498"/>
      <c r="AN77" s="497">
        <v>3942</v>
      </c>
      <c r="AO77" s="498"/>
      <c r="AP77" s="497">
        <v>3130</v>
      </c>
      <c r="AQ77" s="498"/>
      <c r="AR77" s="497">
        <v>4003</v>
      </c>
      <c r="AS77" s="498"/>
      <c r="AT77" s="497">
        <v>3869</v>
      </c>
      <c r="AU77" s="498"/>
      <c r="AV77" s="497">
        <v>3559</v>
      </c>
      <c r="AW77" s="498"/>
      <c r="AX77" s="497">
        <v>3755</v>
      </c>
      <c r="AY77" s="498"/>
      <c r="AZ77" s="497">
        <v>3577</v>
      </c>
      <c r="BA77" s="498"/>
      <c r="BB77" s="497">
        <v>3544</v>
      </c>
      <c r="BC77" s="498"/>
      <c r="BD77" s="497">
        <v>3700</v>
      </c>
      <c r="BE77" s="498"/>
      <c r="BF77" s="497">
        <v>3750</v>
      </c>
      <c r="BG77" s="498"/>
      <c r="BH77" s="497">
        <v>3474</v>
      </c>
      <c r="BI77" s="498"/>
      <c r="BJ77" s="497">
        <v>3963</v>
      </c>
      <c r="BK77" s="498"/>
      <c r="BL77" s="497">
        <v>3941</v>
      </c>
      <c r="BM77" s="498"/>
      <c r="BN77" s="497">
        <v>3747</v>
      </c>
      <c r="BO77" s="498"/>
      <c r="BP77" s="497">
        <v>4118</v>
      </c>
      <c r="BQ77" s="498"/>
      <c r="BR77" s="497">
        <v>4466</v>
      </c>
      <c r="BS77" s="498"/>
      <c r="BT77" s="497">
        <v>4777</v>
      </c>
      <c r="BU77" s="413"/>
      <c r="BV77" s="497">
        <v>5217</v>
      </c>
      <c r="BW77" s="413"/>
      <c r="BX77" s="497"/>
      <c r="BY77" s="498"/>
      <c r="BZ77" s="497"/>
      <c r="CA77" s="498"/>
      <c r="CB77" s="497"/>
      <c r="CC77" s="498"/>
      <c r="CD77" s="497"/>
      <c r="CE77" s="498"/>
      <c r="CF77" s="497"/>
      <c r="CG77" s="498"/>
      <c r="CH77" s="497"/>
      <c r="CI77" s="498"/>
      <c r="CJ77" s="497"/>
      <c r="CK77" s="498"/>
      <c r="CL77" s="497"/>
      <c r="CM77" s="498"/>
      <c r="CN77" s="497"/>
      <c r="CO77" s="498"/>
      <c r="CP77" s="497"/>
      <c r="CQ77" s="498"/>
      <c r="CR77" s="497"/>
      <c r="CS77" s="498"/>
      <c r="CT77" s="497"/>
      <c r="CU77" s="498"/>
      <c r="CV77" s="497"/>
      <c r="CW77" s="498"/>
      <c r="CX77" s="497"/>
      <c r="CY77" s="498"/>
      <c r="CZ77" s="497"/>
      <c r="DA77" s="498"/>
      <c r="DB77" s="497"/>
      <c r="DC77" s="498"/>
      <c r="DD77" s="497"/>
      <c r="DE77" s="498"/>
      <c r="DF77" s="497"/>
      <c r="DG77" s="498"/>
      <c r="DH77" s="497"/>
      <c r="DI77" s="498"/>
      <c r="DJ77" s="497"/>
      <c r="DK77" s="498"/>
      <c r="DL77" s="497"/>
      <c r="DM77" s="498"/>
      <c r="DN77" s="497"/>
      <c r="DO77" s="498"/>
      <c r="DP77" s="497"/>
      <c r="DQ77" s="498"/>
    </row>
    <row r="78" spans="1:121" s="276" customFormat="1" x14ac:dyDescent="0.2">
      <c r="A78" s="275" t="s">
        <v>275</v>
      </c>
      <c r="B78" s="499">
        <v>2000</v>
      </c>
      <c r="C78" s="499"/>
      <c r="D78" s="499">
        <v>2000</v>
      </c>
      <c r="E78" s="499"/>
      <c r="F78" s="499">
        <v>2000</v>
      </c>
      <c r="G78" s="499"/>
      <c r="H78" s="499">
        <v>2100</v>
      </c>
      <c r="I78" s="499"/>
      <c r="J78" s="499">
        <v>2996</v>
      </c>
      <c r="K78" s="499"/>
      <c r="L78" s="499">
        <v>2867</v>
      </c>
      <c r="M78" s="499"/>
      <c r="N78" s="499">
        <v>2672</v>
      </c>
      <c r="O78" s="499"/>
      <c r="P78" s="499">
        <v>2730</v>
      </c>
      <c r="Q78" s="499"/>
      <c r="R78" s="499">
        <v>2920</v>
      </c>
      <c r="S78" s="499"/>
      <c r="T78" s="499">
        <v>3270</v>
      </c>
      <c r="U78" s="499"/>
      <c r="V78" s="499">
        <v>2920</v>
      </c>
      <c r="W78" s="499"/>
      <c r="X78" s="497">
        <v>2920</v>
      </c>
      <c r="Y78" s="500"/>
      <c r="Z78" s="497">
        <v>2900</v>
      </c>
      <c r="AA78" s="498"/>
      <c r="AB78" s="501">
        <v>2900</v>
      </c>
      <c r="AC78" s="501"/>
      <c r="AD78" s="497">
        <v>4200</v>
      </c>
      <c r="AE78" s="498"/>
      <c r="AF78" s="497">
        <v>4200</v>
      </c>
      <c r="AG78" s="498"/>
      <c r="AH78" s="497">
        <v>4200</v>
      </c>
      <c r="AI78" s="498"/>
      <c r="AJ78" s="501">
        <v>4200</v>
      </c>
      <c r="AK78" s="501"/>
      <c r="AL78" s="497">
        <v>4200</v>
      </c>
      <c r="AM78" s="498"/>
      <c r="AN78" s="497">
        <v>4200</v>
      </c>
      <c r="AO78" s="498"/>
      <c r="AP78" s="497">
        <v>4200</v>
      </c>
      <c r="AQ78" s="498"/>
      <c r="AR78" s="497">
        <v>5000</v>
      </c>
      <c r="AS78" s="498"/>
      <c r="AT78" s="497">
        <v>4200</v>
      </c>
      <c r="AU78" s="498"/>
      <c r="AV78" s="497">
        <v>4200</v>
      </c>
      <c r="AW78" s="498"/>
      <c r="AX78" s="497">
        <v>4200</v>
      </c>
      <c r="AY78" s="498"/>
      <c r="AZ78" s="497">
        <v>4200</v>
      </c>
      <c r="BA78" s="498"/>
      <c r="BB78" s="497">
        <v>4200</v>
      </c>
      <c r="BC78" s="498"/>
      <c r="BD78" s="497">
        <v>4200</v>
      </c>
      <c r="BE78" s="498"/>
      <c r="BF78" s="497">
        <v>4200</v>
      </c>
      <c r="BG78" s="498"/>
      <c r="BH78" s="497">
        <v>4000</v>
      </c>
      <c r="BI78" s="498"/>
      <c r="BJ78" s="497">
        <v>4000</v>
      </c>
      <c r="BK78" s="498"/>
      <c r="BL78" s="497">
        <v>4200</v>
      </c>
      <c r="BM78" s="498"/>
      <c r="BN78" s="497">
        <v>4200</v>
      </c>
      <c r="BO78" s="498"/>
      <c r="BP78" s="497">
        <v>5000</v>
      </c>
      <c r="BQ78" s="498"/>
      <c r="BR78" s="497">
        <v>4200</v>
      </c>
      <c r="BS78" s="498"/>
      <c r="BT78" s="497">
        <v>5040</v>
      </c>
      <c r="BU78" s="413"/>
      <c r="BV78" s="497">
        <v>5293</v>
      </c>
      <c r="BW78" s="413"/>
      <c r="BX78" s="497"/>
      <c r="BY78" s="498"/>
      <c r="BZ78" s="497"/>
      <c r="CA78" s="498"/>
      <c r="CB78" s="497"/>
      <c r="CC78" s="498"/>
      <c r="CD78" s="497"/>
      <c r="CE78" s="498"/>
      <c r="CF78" s="497"/>
      <c r="CG78" s="498"/>
      <c r="CH78" s="497"/>
      <c r="CI78" s="498"/>
      <c r="CJ78" s="497"/>
      <c r="CK78" s="498"/>
      <c r="CL78" s="497"/>
      <c r="CM78" s="498"/>
      <c r="CN78" s="497"/>
      <c r="CO78" s="498"/>
      <c r="CP78" s="497"/>
      <c r="CQ78" s="498"/>
      <c r="CR78" s="497"/>
      <c r="CS78" s="498"/>
      <c r="CT78" s="497"/>
      <c r="CU78" s="498"/>
      <c r="CV78" s="497"/>
      <c r="CW78" s="498"/>
      <c r="CX78" s="497"/>
      <c r="CY78" s="498"/>
      <c r="CZ78" s="497"/>
      <c r="DA78" s="498"/>
      <c r="DB78" s="497"/>
      <c r="DC78" s="498"/>
      <c r="DD78" s="497"/>
      <c r="DE78" s="498"/>
      <c r="DF78" s="497"/>
      <c r="DG78" s="498"/>
      <c r="DH78" s="497"/>
      <c r="DI78" s="498"/>
      <c r="DJ78" s="497"/>
      <c r="DK78" s="498"/>
      <c r="DL78" s="497"/>
      <c r="DM78" s="498"/>
      <c r="DN78" s="497"/>
      <c r="DO78" s="498"/>
      <c r="DP78" s="497"/>
      <c r="DQ78" s="498"/>
    </row>
    <row r="79" spans="1:121" s="277" customFormat="1" x14ac:dyDescent="0.2">
      <c r="A79" s="243" t="s">
        <v>276</v>
      </c>
      <c r="B79" s="410">
        <f>((B80-B83)/(B80))</f>
        <v>0.46894409937888198</v>
      </c>
      <c r="C79" s="410"/>
      <c r="D79" s="410">
        <f>((D80-D83)/(D80))</f>
        <v>0.46444849589790338</v>
      </c>
      <c r="E79" s="410"/>
      <c r="F79" s="410">
        <f>((F80-F83)/(F80))</f>
        <v>0.33841028081865776</v>
      </c>
      <c r="G79" s="410"/>
      <c r="H79" s="528">
        <f>((H80-H83)/(H80))</f>
        <v>0.31302876480541453</v>
      </c>
      <c r="I79" s="528"/>
      <c r="J79" s="528">
        <f>((J80-J83)/(J80))</f>
        <v>0.18552695483244294</v>
      </c>
      <c r="K79" s="528"/>
      <c r="L79" s="528">
        <f>((L80-L83)/(L80))</f>
        <v>0.22258064516129034</v>
      </c>
      <c r="M79" s="528"/>
      <c r="N79" s="528">
        <f>((N80-N83)/(N80))</f>
        <v>0.17116724738675959</v>
      </c>
      <c r="O79" s="528"/>
      <c r="P79" s="524">
        <f>((P80-P83)/(P80))</f>
        <v>0.15425735013363878</v>
      </c>
      <c r="Q79" s="524"/>
      <c r="R79" s="524">
        <f>((R80-R83)/(R80))</f>
        <v>0.1324448146605581</v>
      </c>
      <c r="S79" s="524"/>
      <c r="T79" s="524">
        <f>((T80-T83)/(T80))</f>
        <v>0.22007958371594735</v>
      </c>
      <c r="U79" s="524"/>
      <c r="V79" s="524">
        <f>((V80-V83)/(V80))</f>
        <v>0.13166368515205726</v>
      </c>
      <c r="W79" s="524"/>
      <c r="X79" s="524">
        <f>((X80-X83)/(X80))</f>
        <v>0.10588235294117647</v>
      </c>
      <c r="Y79" s="524"/>
      <c r="Z79" s="525">
        <f>((Z80-Z83)/(Z80))</f>
        <v>0.12210051546391752</v>
      </c>
      <c r="AA79" s="525"/>
      <c r="AB79" s="525">
        <f>((AB80-AB83)/(AB80))</f>
        <v>0.10336283185840708</v>
      </c>
      <c r="AC79" s="525"/>
      <c r="AD79" s="527">
        <f>((AD80-AD83)/(AD80))</f>
        <v>0.10497688332880065</v>
      </c>
      <c r="AE79" s="525"/>
      <c r="AF79" s="525">
        <f>((AF80-AF83)/(AF80))</f>
        <v>0.21735131820968731</v>
      </c>
      <c r="AG79" s="525"/>
      <c r="AH79" s="525">
        <f>((AH80-AH83)/(AH80))</f>
        <v>0.13550295857988165</v>
      </c>
      <c r="AI79" s="525"/>
      <c r="AJ79" s="525">
        <f>((AJ80-AJ83)/(AJ80))</f>
        <v>0.11732186732186732</v>
      </c>
      <c r="AK79" s="525"/>
      <c r="AL79" s="525">
        <f>((AL80-AL83)/(AL80))</f>
        <v>0.15716353111432707</v>
      </c>
      <c r="AM79" s="525"/>
      <c r="AN79" s="525">
        <f>((AN80-AN83)/(AN80))</f>
        <v>0.15854563442987879</v>
      </c>
      <c r="AO79" s="525"/>
      <c r="AP79" s="525">
        <f>((AP80-AP83)/(AP80))</f>
        <v>0.1641232363950475</v>
      </c>
      <c r="AQ79" s="525"/>
      <c r="AR79" s="525">
        <f>((AR80-AR83)/(AR80))</f>
        <v>6.3705583756345177E-2</v>
      </c>
      <c r="AS79" s="525"/>
      <c r="AT79" s="525">
        <f>((AT80-AT83)/(AT80))</f>
        <v>8.5894857799482902E-2</v>
      </c>
      <c r="AU79" s="525"/>
      <c r="AV79" s="525">
        <f>((AV80-AV83)/(AV80))</f>
        <v>2.7423469387755101E-2</v>
      </c>
      <c r="AW79" s="525"/>
      <c r="AX79" s="525">
        <f>((AX80-AX83)/(AX80))</f>
        <v>0</v>
      </c>
      <c r="AY79" s="525"/>
      <c r="AZ79" s="525">
        <f>((AZ80-AZ83)/(AZ80))</f>
        <v>1.2857142857142857E-2</v>
      </c>
      <c r="BA79" s="525"/>
      <c r="BB79" s="525">
        <f>((BB80-BB83)/(BB80))</f>
        <v>2.6750142287990893E-2</v>
      </c>
      <c r="BC79" s="525"/>
      <c r="BD79" s="525">
        <f>((BD80-BD83)/(BD80))</f>
        <v>0</v>
      </c>
      <c r="BE79" s="525"/>
      <c r="BF79" s="525">
        <f>((BF80-BF83)/(BF80))</f>
        <v>1.8970189701897018E-2</v>
      </c>
      <c r="BG79" s="525"/>
      <c r="BH79" s="525">
        <f>((BH80-BH83)/(BH80))</f>
        <v>3.2352941176470589E-3</v>
      </c>
      <c r="BI79" s="525"/>
      <c r="BJ79" s="525">
        <f>((BJ80-BJ83)/(BJ80))</f>
        <v>2.1224489795918369E-2</v>
      </c>
      <c r="BK79" s="525"/>
      <c r="BL79" s="525">
        <f>((BL80-BL83)/(BL80))</f>
        <v>3.0512820512820511E-2</v>
      </c>
      <c r="BM79" s="525"/>
      <c r="BN79" s="525">
        <f>((BN80-BN83)/(BN80))</f>
        <v>1.0784578053383662E-2</v>
      </c>
      <c r="BO79" s="525"/>
      <c r="BP79" s="525">
        <f>((BP80-BP83)/(BP80))</f>
        <v>2.4199288256227757E-2</v>
      </c>
      <c r="BQ79" s="525"/>
      <c r="BR79" s="525">
        <f>((BR80-BR83)/(BR80))</f>
        <v>5.1884357253484767E-2</v>
      </c>
      <c r="BS79" s="525"/>
      <c r="BT79" s="525">
        <f>((BT80-BT83)/(BT80))</f>
        <v>4.1549834310476673E-2</v>
      </c>
      <c r="BU79" s="525"/>
      <c r="BV79" s="525">
        <f>((BV80-BV83)/(BV80))</f>
        <v>0.1575</v>
      </c>
      <c r="BW79" s="525"/>
      <c r="BX79" s="525" t="e">
        <f>((BX80-BX83)/(BX80))</f>
        <v>#DIV/0!</v>
      </c>
      <c r="BY79" s="525"/>
      <c r="BZ79" s="525" t="e">
        <f>((BZ80-BZ83)/(BZ80))</f>
        <v>#DIV/0!</v>
      </c>
      <c r="CA79" s="525"/>
      <c r="CB79" s="525" t="e">
        <f>((CB80-CB83)/(CB80))</f>
        <v>#DIV/0!</v>
      </c>
      <c r="CC79" s="525"/>
      <c r="CD79" s="525" t="e">
        <f>((CD80-CD83)/(CD80))</f>
        <v>#DIV/0!</v>
      </c>
      <c r="CE79" s="525"/>
      <c r="CF79" s="525" t="e">
        <f>((CF80-CF83)/(CF80))</f>
        <v>#DIV/0!</v>
      </c>
      <c r="CG79" s="525"/>
      <c r="CH79" s="525" t="e">
        <f>((CH80-CH83)/(CH80))</f>
        <v>#DIV/0!</v>
      </c>
      <c r="CI79" s="525"/>
      <c r="CJ79" s="525" t="e">
        <f>((CJ80-CJ83)/(CJ80))</f>
        <v>#DIV/0!</v>
      </c>
      <c r="CK79" s="525"/>
      <c r="CL79" s="525" t="e">
        <f>((CL80-CL83)/(CL80))</f>
        <v>#DIV/0!</v>
      </c>
      <c r="CM79" s="525"/>
      <c r="CN79" s="525" t="e">
        <f>((CN80-CN83)/(CN80))</f>
        <v>#DIV/0!</v>
      </c>
      <c r="CO79" s="525"/>
      <c r="CP79" s="525" t="e">
        <f>((CP80-CP83)/(CP80))</f>
        <v>#DIV/0!</v>
      </c>
      <c r="CQ79" s="525"/>
      <c r="CR79" s="525" t="e">
        <f>((CR80-CR83)/(CR80))</f>
        <v>#DIV/0!</v>
      </c>
      <c r="CS79" s="525"/>
      <c r="CT79" s="525" t="e">
        <f>((CT80-CT83)/(CT80))</f>
        <v>#DIV/0!</v>
      </c>
      <c r="CU79" s="525"/>
      <c r="CV79" s="525" t="e">
        <f>((CV80-CV83)/(CV80))</f>
        <v>#DIV/0!</v>
      </c>
      <c r="CW79" s="525"/>
      <c r="CX79" s="525" t="e">
        <f>((CX80-CX83)/(CX80))</f>
        <v>#DIV/0!</v>
      </c>
      <c r="CY79" s="525"/>
      <c r="CZ79" s="525" t="e">
        <f>((CZ80-CZ83)/(CZ80))</f>
        <v>#DIV/0!</v>
      </c>
      <c r="DA79" s="525"/>
      <c r="DB79" s="525" t="e">
        <f>((DB80-DB83)/(DB80))</f>
        <v>#DIV/0!</v>
      </c>
      <c r="DC79" s="525"/>
      <c r="DD79" s="525" t="e">
        <f>((DD80-DD83)/(DD80))</f>
        <v>#DIV/0!</v>
      </c>
      <c r="DE79" s="525"/>
      <c r="DF79" s="525" t="e">
        <f>((DF80-DF83)/(DF80))</f>
        <v>#DIV/0!</v>
      </c>
      <c r="DG79" s="525"/>
      <c r="DH79" s="525" t="e">
        <f>((DH80-DH83)/(DH80))</f>
        <v>#DIV/0!</v>
      </c>
      <c r="DI79" s="525"/>
      <c r="DJ79" s="525" t="e">
        <f>((DJ80-DJ83)/(DJ80))</f>
        <v>#DIV/0!</v>
      </c>
      <c r="DK79" s="525"/>
      <c r="DL79" s="525" t="e">
        <f>((DL80-DL83)/(DL80))</f>
        <v>#DIV/0!</v>
      </c>
      <c r="DM79" s="525"/>
      <c r="DN79" s="525" t="e">
        <f>((DN80-DN83)/(DN80))</f>
        <v>#DIV/0!</v>
      </c>
      <c r="DO79" s="525"/>
      <c r="DP79" s="525" t="e">
        <f>((DP80-DP83)/(DP80))</f>
        <v>#DIV/0!</v>
      </c>
      <c r="DQ79" s="525"/>
    </row>
    <row r="80" spans="1:121" s="276" customFormat="1" ht="12.75" customHeight="1" x14ac:dyDescent="0.2">
      <c r="A80" s="278" t="s">
        <v>277</v>
      </c>
      <c r="B80" s="529">
        <v>966</v>
      </c>
      <c r="C80" s="529"/>
      <c r="D80" s="529">
        <v>2194</v>
      </c>
      <c r="E80" s="529"/>
      <c r="F80" s="529">
        <v>2101</v>
      </c>
      <c r="G80" s="529"/>
      <c r="H80" s="529">
        <v>1773</v>
      </c>
      <c r="I80" s="529"/>
      <c r="J80" s="529">
        <v>2059</v>
      </c>
      <c r="K80" s="529"/>
      <c r="L80" s="529">
        <v>2170</v>
      </c>
      <c r="M80" s="529"/>
      <c r="N80" s="529">
        <v>2296</v>
      </c>
      <c r="O80" s="529"/>
      <c r="P80" s="499">
        <v>2619</v>
      </c>
      <c r="Q80" s="499"/>
      <c r="R80" s="499">
        <v>2401</v>
      </c>
      <c r="S80" s="499"/>
      <c r="T80" s="499">
        <v>3267</v>
      </c>
      <c r="U80" s="499"/>
      <c r="V80" s="499">
        <v>2795</v>
      </c>
      <c r="W80" s="499"/>
      <c r="X80" s="499">
        <v>2890</v>
      </c>
      <c r="Y80" s="499"/>
      <c r="Z80" s="530">
        <v>3104</v>
      </c>
      <c r="AA80" s="530"/>
      <c r="AB80" s="530">
        <v>2825</v>
      </c>
      <c r="AC80" s="530"/>
      <c r="AD80" s="531">
        <v>3677</v>
      </c>
      <c r="AE80" s="530"/>
      <c r="AF80" s="530">
        <v>3262</v>
      </c>
      <c r="AG80" s="530"/>
      <c r="AH80" s="530">
        <v>3380</v>
      </c>
      <c r="AI80" s="530"/>
      <c r="AJ80" s="530">
        <v>3256</v>
      </c>
      <c r="AK80" s="530"/>
      <c r="AL80" s="530">
        <v>3455</v>
      </c>
      <c r="AM80" s="530"/>
      <c r="AN80" s="530">
        <v>4043</v>
      </c>
      <c r="AO80" s="530"/>
      <c r="AP80" s="530">
        <v>3473</v>
      </c>
      <c r="AQ80" s="530"/>
      <c r="AR80" s="530">
        <v>3940</v>
      </c>
      <c r="AS80" s="530"/>
      <c r="AT80" s="530">
        <v>3481</v>
      </c>
      <c r="AU80" s="530"/>
      <c r="AV80" s="497">
        <v>3136</v>
      </c>
      <c r="AW80" s="498"/>
      <c r="AX80" s="497">
        <v>3700</v>
      </c>
      <c r="AY80" s="498"/>
      <c r="AZ80" s="497">
        <v>3500</v>
      </c>
      <c r="BA80" s="498"/>
      <c r="BB80" s="497">
        <v>3514</v>
      </c>
      <c r="BC80" s="498"/>
      <c r="BD80" s="497">
        <v>3664</v>
      </c>
      <c r="BE80" s="498"/>
      <c r="BF80" s="497">
        <v>3690</v>
      </c>
      <c r="BG80" s="498"/>
      <c r="BH80" s="497">
        <v>3400</v>
      </c>
      <c r="BI80" s="498"/>
      <c r="BJ80" s="497">
        <v>3675</v>
      </c>
      <c r="BK80" s="498"/>
      <c r="BL80" s="497">
        <v>3900</v>
      </c>
      <c r="BM80" s="498"/>
      <c r="BN80" s="497">
        <v>3709</v>
      </c>
      <c r="BO80" s="498"/>
      <c r="BP80" s="497">
        <v>4215</v>
      </c>
      <c r="BQ80" s="498"/>
      <c r="BR80" s="497">
        <v>3874</v>
      </c>
      <c r="BS80" s="498"/>
      <c r="BT80" s="497">
        <v>3923</v>
      </c>
      <c r="BU80" s="498"/>
      <c r="BV80" s="497">
        <v>4400</v>
      </c>
      <c r="BW80" s="498"/>
      <c r="BX80" s="497"/>
      <c r="BY80" s="498"/>
      <c r="BZ80" s="497"/>
      <c r="CA80" s="498"/>
      <c r="CB80" s="497"/>
      <c r="CC80" s="498"/>
      <c r="CD80" s="497"/>
      <c r="CE80" s="498"/>
      <c r="CF80" s="497"/>
      <c r="CG80" s="498"/>
      <c r="CH80" s="497"/>
      <c r="CI80" s="498"/>
      <c r="CJ80" s="497"/>
      <c r="CK80" s="498"/>
      <c r="CL80" s="497"/>
      <c r="CM80" s="498"/>
      <c r="CN80" s="497"/>
      <c r="CO80" s="498"/>
      <c r="CP80" s="497"/>
      <c r="CQ80" s="498"/>
      <c r="CR80" s="497"/>
      <c r="CS80" s="498"/>
      <c r="CT80" s="497"/>
      <c r="CU80" s="498"/>
      <c r="CV80" s="497"/>
      <c r="CW80" s="498"/>
      <c r="CX80" s="497"/>
      <c r="CY80" s="498"/>
      <c r="CZ80" s="497"/>
      <c r="DA80" s="498"/>
      <c r="DB80" s="497"/>
      <c r="DC80" s="498"/>
      <c r="DD80" s="497"/>
      <c r="DE80" s="498"/>
      <c r="DF80" s="497"/>
      <c r="DG80" s="498"/>
      <c r="DH80" s="497"/>
      <c r="DI80" s="498"/>
      <c r="DJ80" s="497"/>
      <c r="DK80" s="498"/>
      <c r="DL80" s="497"/>
      <c r="DM80" s="498"/>
      <c r="DN80" s="497"/>
      <c r="DO80" s="498"/>
      <c r="DP80" s="497"/>
      <c r="DQ80" s="498"/>
    </row>
    <row r="81" spans="1:121" s="277" customFormat="1" ht="15" x14ac:dyDescent="0.25">
      <c r="A81" s="279" t="s">
        <v>278</v>
      </c>
      <c r="B81" s="532">
        <f>((B82-B84)/(B82))</f>
        <v>0.76649999999999996</v>
      </c>
      <c r="C81" s="533"/>
      <c r="D81" s="534">
        <f>((D82-D84)/(D82))</f>
        <v>0.47599999999999998</v>
      </c>
      <c r="E81" s="535"/>
      <c r="F81" s="534">
        <f>((F82-F84)/(F82))</f>
        <v>0.23400000000000001</v>
      </c>
      <c r="G81" s="536"/>
      <c r="H81" s="528">
        <f>((H82-H84)/(H82))</f>
        <v>0.20952380952380953</v>
      </c>
      <c r="I81" s="528"/>
      <c r="J81" s="528">
        <f>((J82-J84)/(J82))</f>
        <v>8.2109479305740987E-2</v>
      </c>
      <c r="K81" s="528"/>
      <c r="L81" s="528">
        <f>((L82-L84)/(L82))</f>
        <v>0.12696198116498081</v>
      </c>
      <c r="M81" s="528"/>
      <c r="N81" s="528">
        <f>((N82-N84)/(N82))</f>
        <v>3.2559880239520958E-2</v>
      </c>
      <c r="O81" s="528"/>
      <c r="P81" s="524">
        <f>((P82-P84)/(P82))</f>
        <v>1.391941391941392E-2</v>
      </c>
      <c r="Q81" s="524"/>
      <c r="R81" s="524">
        <f>((R82-R84)/(R82))</f>
        <v>0.1815068493150685</v>
      </c>
      <c r="S81" s="524"/>
      <c r="T81" s="524">
        <f>((T82-T84)/(T82))</f>
        <v>4.9315068493150684E-2</v>
      </c>
      <c r="U81" s="524"/>
      <c r="V81" s="524">
        <f>((V82-V84)/(V82))</f>
        <v>0.11883561643835616</v>
      </c>
      <c r="W81" s="524"/>
      <c r="X81" s="524">
        <f>((X82-X84)/(X82))</f>
        <v>2.054794520547945E-3</v>
      </c>
      <c r="Y81" s="524"/>
      <c r="Z81" s="525">
        <f>((Z82-Z84)/(Z82))</f>
        <v>2.2068965517241378E-2</v>
      </c>
      <c r="AA81" s="525"/>
      <c r="AB81" s="525">
        <f>((AB82-AB84)/(AB82))</f>
        <v>0.12586206896551724</v>
      </c>
      <c r="AC81" s="525"/>
      <c r="AD81" s="527">
        <f>((AD82-AD84)/(AD82))</f>
        <v>0</v>
      </c>
      <c r="AE81" s="525"/>
      <c r="AF81" s="525">
        <f>((AF82-AF84)/(AF82))</f>
        <v>0</v>
      </c>
      <c r="AG81" s="525"/>
      <c r="AH81" s="525">
        <f>((AH82-AH84)/(AH82))</f>
        <v>0</v>
      </c>
      <c r="AI81" s="525"/>
      <c r="AJ81" s="525">
        <f>((AJ82-AJ84)/(AJ82))</f>
        <v>0</v>
      </c>
      <c r="AK81" s="525"/>
      <c r="AL81" s="525">
        <f>((AL82-AL84)/(AL82))</f>
        <v>0</v>
      </c>
      <c r="AM81" s="525"/>
      <c r="AN81" s="525">
        <f>((AN82-AN84)/(AN82))</f>
        <v>0</v>
      </c>
      <c r="AO81" s="525"/>
      <c r="AP81" s="525">
        <f>((AP82-AP84)/(AP82))</f>
        <v>0</v>
      </c>
      <c r="AQ81" s="525"/>
      <c r="AR81" s="525">
        <f>((AR82-AR84)/(AR82))</f>
        <v>0</v>
      </c>
      <c r="AS81" s="525"/>
      <c r="AT81" s="525">
        <f>((AT82-AT84)/(AT82))</f>
        <v>0</v>
      </c>
      <c r="AU81" s="525"/>
      <c r="AV81" s="525">
        <f>((AV82-AV84)/(AV82))</f>
        <v>0.19142857142857142</v>
      </c>
      <c r="AW81" s="525"/>
      <c r="AX81" s="525">
        <f>((AX82-AX84)/(AX82))</f>
        <v>2.2619047619047618E-2</v>
      </c>
      <c r="AY81" s="525"/>
      <c r="AZ81" s="525">
        <f>((AZ82-AZ84)/(AZ82))</f>
        <v>0.12095238095238095</v>
      </c>
      <c r="BA81" s="525"/>
      <c r="BB81" s="525">
        <f>((BB82-BB84)/(BB82))</f>
        <v>0.16952380952380952</v>
      </c>
      <c r="BC81" s="525"/>
      <c r="BD81" s="525">
        <f>((BD82-BD84)/(BD82))</f>
        <v>7.4047619047619043E-2</v>
      </c>
      <c r="BE81" s="525"/>
      <c r="BF81" s="525">
        <f>((BF82-BF84)/(BF82))</f>
        <v>7.7619047619047615E-2</v>
      </c>
      <c r="BG81" s="525"/>
      <c r="BH81" s="525">
        <f>((BH82-BH84)/(BH82))</f>
        <v>0</v>
      </c>
      <c r="BI81" s="525"/>
      <c r="BJ81" s="525">
        <f>((BJ82-BJ84)/(BJ82))</f>
        <v>0</v>
      </c>
      <c r="BK81" s="525"/>
      <c r="BL81" s="525">
        <f>((BL82-BL84)/(BL82))</f>
        <v>0</v>
      </c>
      <c r="BM81" s="525"/>
      <c r="BN81" s="525">
        <f>((BN82-BN84)/(BN82))</f>
        <v>0</v>
      </c>
      <c r="BO81" s="525"/>
      <c r="BP81" s="525">
        <f>((BP82-BP84)/(BP82))</f>
        <v>0</v>
      </c>
      <c r="BQ81" s="525"/>
      <c r="BR81" s="525">
        <f>((BR82-BR84)/(BR82))</f>
        <v>0</v>
      </c>
      <c r="BS81" s="525"/>
      <c r="BT81" s="525">
        <f>((BT82-BT84)/(BT82))</f>
        <v>0</v>
      </c>
      <c r="BU81" s="525"/>
      <c r="BV81" s="525">
        <f>((BV82-BV84)/(BV82))</f>
        <v>0</v>
      </c>
      <c r="BW81" s="525"/>
      <c r="BX81" s="525" t="e">
        <f>((BX82-BX84)/(BX82))</f>
        <v>#DIV/0!</v>
      </c>
      <c r="BY81" s="525"/>
      <c r="BZ81" s="525" t="e">
        <f>((BZ82-BZ84)/(BZ82))</f>
        <v>#DIV/0!</v>
      </c>
      <c r="CA81" s="525"/>
      <c r="CB81" s="525" t="e">
        <f>((CB82-CB84)/(CB82))</f>
        <v>#DIV/0!</v>
      </c>
      <c r="CC81" s="525"/>
      <c r="CD81" s="525" t="e">
        <f>((CD82-CD84)/(CD82))</f>
        <v>#DIV/0!</v>
      </c>
      <c r="CE81" s="525"/>
      <c r="CF81" s="525" t="e">
        <f>((CF82-CF84)/(CF82))</f>
        <v>#DIV/0!</v>
      </c>
      <c r="CG81" s="525"/>
      <c r="CH81" s="525" t="e">
        <f>((CH82-CH84)/(CH82))</f>
        <v>#DIV/0!</v>
      </c>
      <c r="CI81" s="525"/>
      <c r="CJ81" s="525" t="e">
        <f>((CJ82-CJ84)/(CJ82))</f>
        <v>#DIV/0!</v>
      </c>
      <c r="CK81" s="525"/>
      <c r="CL81" s="525" t="e">
        <f>((CL82-CL84)/(CL82))</f>
        <v>#DIV/0!</v>
      </c>
      <c r="CM81" s="525"/>
      <c r="CN81" s="525" t="e">
        <f>((CN82-CN84)/(CN82))</f>
        <v>#DIV/0!</v>
      </c>
      <c r="CO81" s="525"/>
      <c r="CP81" s="525" t="e">
        <f>((CP82-CP84)/(CP82))</f>
        <v>#DIV/0!</v>
      </c>
      <c r="CQ81" s="525"/>
      <c r="CR81" s="525" t="e">
        <f>((CR82-CR84)/(CR82))</f>
        <v>#DIV/0!</v>
      </c>
      <c r="CS81" s="525"/>
      <c r="CT81" s="525" t="e">
        <f>((CT82-CT84)/(CT82))</f>
        <v>#DIV/0!</v>
      </c>
      <c r="CU81" s="525"/>
      <c r="CV81" s="525" t="e">
        <f>((CV82-CV84)/(CV82))</f>
        <v>#DIV/0!</v>
      </c>
      <c r="CW81" s="525"/>
      <c r="CX81" s="525" t="e">
        <f>((CX82-CX84)/(CX82))</f>
        <v>#DIV/0!</v>
      </c>
      <c r="CY81" s="525"/>
      <c r="CZ81" s="525" t="e">
        <f>((CZ82-CZ84)/(CZ82))</f>
        <v>#DIV/0!</v>
      </c>
      <c r="DA81" s="525"/>
      <c r="DB81" s="525" t="e">
        <f>((DB82-DB84)/(DB82))</f>
        <v>#DIV/0!</v>
      </c>
      <c r="DC81" s="525"/>
      <c r="DD81" s="525" t="e">
        <f>((DD82-DD84)/(DD82))</f>
        <v>#DIV/0!</v>
      </c>
      <c r="DE81" s="525"/>
      <c r="DF81" s="525" t="e">
        <f>((DF82-DF84)/(DF82))</f>
        <v>#DIV/0!</v>
      </c>
      <c r="DG81" s="525"/>
      <c r="DH81" s="525" t="e">
        <f>((DH82-DH84)/(DH82))</f>
        <v>#DIV/0!</v>
      </c>
      <c r="DI81" s="525"/>
      <c r="DJ81" s="525" t="e">
        <f>((DJ82-DJ84)/(DJ82))</f>
        <v>#DIV/0!</v>
      </c>
      <c r="DK81" s="525"/>
      <c r="DL81" s="525" t="e">
        <f>((DL82-DL84)/(DL82))</f>
        <v>#DIV/0!</v>
      </c>
      <c r="DM81" s="525"/>
      <c r="DN81" s="525" t="e">
        <f>((DN82-DN84)/(DN82))</f>
        <v>#DIV/0!</v>
      </c>
      <c r="DO81" s="525"/>
      <c r="DP81" s="525" t="e">
        <f>((DP82-DP84)/(DP82))</f>
        <v>#DIV/0!</v>
      </c>
      <c r="DQ81" s="525"/>
    </row>
    <row r="82" spans="1:121" s="276" customFormat="1" ht="12.75" customHeight="1" x14ac:dyDescent="0.2">
      <c r="A82" s="278" t="s">
        <v>279</v>
      </c>
      <c r="B82" s="529">
        <v>2000</v>
      </c>
      <c r="C82" s="529"/>
      <c r="D82" s="529">
        <v>2000</v>
      </c>
      <c r="E82" s="529"/>
      <c r="F82" s="529">
        <v>2000</v>
      </c>
      <c r="G82" s="529"/>
      <c r="H82" s="529">
        <v>2100</v>
      </c>
      <c r="I82" s="529"/>
      <c r="J82" s="529">
        <v>2996</v>
      </c>
      <c r="K82" s="529"/>
      <c r="L82" s="529">
        <v>2867</v>
      </c>
      <c r="M82" s="529"/>
      <c r="N82" s="529">
        <v>2672</v>
      </c>
      <c r="O82" s="529"/>
      <c r="P82" s="499">
        <v>2730</v>
      </c>
      <c r="Q82" s="499"/>
      <c r="R82" s="499">
        <v>2920</v>
      </c>
      <c r="S82" s="499"/>
      <c r="T82" s="499">
        <v>2920</v>
      </c>
      <c r="U82" s="499"/>
      <c r="V82" s="499">
        <v>2920</v>
      </c>
      <c r="W82" s="499"/>
      <c r="X82" s="499">
        <v>2920</v>
      </c>
      <c r="Y82" s="499"/>
      <c r="Z82" s="537">
        <v>2900</v>
      </c>
      <c r="AA82" s="538"/>
      <c r="AB82" s="530">
        <v>2900</v>
      </c>
      <c r="AC82" s="530"/>
      <c r="AD82" s="537">
        <v>3067</v>
      </c>
      <c r="AE82" s="538"/>
      <c r="AF82" s="497">
        <v>2652</v>
      </c>
      <c r="AG82" s="498"/>
      <c r="AH82" s="537">
        <v>3336</v>
      </c>
      <c r="AI82" s="538"/>
      <c r="AJ82" s="530">
        <v>3438</v>
      </c>
      <c r="AK82" s="530"/>
      <c r="AL82" s="497">
        <v>3176</v>
      </c>
      <c r="AM82" s="498"/>
      <c r="AN82" s="497">
        <v>3704</v>
      </c>
      <c r="AO82" s="498"/>
      <c r="AP82" s="497">
        <v>3254</v>
      </c>
      <c r="AQ82" s="498"/>
      <c r="AR82" s="537">
        <v>4881</v>
      </c>
      <c r="AS82" s="538"/>
      <c r="AT82" s="537">
        <v>3406</v>
      </c>
      <c r="AU82" s="538"/>
      <c r="AV82" s="497">
        <v>4200</v>
      </c>
      <c r="AW82" s="498"/>
      <c r="AX82" s="497">
        <v>4200</v>
      </c>
      <c r="AY82" s="498"/>
      <c r="AZ82" s="497">
        <v>4200</v>
      </c>
      <c r="BA82" s="498"/>
      <c r="BB82" s="497">
        <v>4200</v>
      </c>
      <c r="BC82" s="498"/>
      <c r="BD82" s="497">
        <v>4200</v>
      </c>
      <c r="BE82" s="498"/>
      <c r="BF82" s="497">
        <v>4200</v>
      </c>
      <c r="BG82" s="498"/>
      <c r="BH82" s="497">
        <v>3838</v>
      </c>
      <c r="BI82" s="498"/>
      <c r="BJ82" s="497">
        <v>3988</v>
      </c>
      <c r="BK82" s="498"/>
      <c r="BL82" s="497">
        <v>3999</v>
      </c>
      <c r="BM82" s="498"/>
      <c r="BN82" s="497">
        <v>3896</v>
      </c>
      <c r="BO82" s="498"/>
      <c r="BP82" s="497">
        <v>4319</v>
      </c>
      <c r="BQ82" s="498"/>
      <c r="BR82" s="497">
        <v>3792</v>
      </c>
      <c r="BS82" s="498"/>
      <c r="BT82" s="497">
        <v>3741</v>
      </c>
      <c r="BU82" s="413"/>
      <c r="BV82" s="497">
        <v>3515</v>
      </c>
      <c r="BW82" s="413"/>
      <c r="BX82" s="497"/>
      <c r="BY82" s="498"/>
      <c r="BZ82" s="497"/>
      <c r="CA82" s="498"/>
      <c r="CB82" s="497"/>
      <c r="CC82" s="498"/>
      <c r="CD82" s="497"/>
      <c r="CE82" s="498"/>
      <c r="CF82" s="497"/>
      <c r="CG82" s="498"/>
      <c r="CH82" s="497"/>
      <c r="CI82" s="498"/>
      <c r="CJ82" s="497"/>
      <c r="CK82" s="498"/>
      <c r="CL82" s="497"/>
      <c r="CM82" s="498"/>
      <c r="CN82" s="497"/>
      <c r="CO82" s="498"/>
      <c r="CP82" s="497"/>
      <c r="CQ82" s="498"/>
      <c r="CR82" s="497"/>
      <c r="CS82" s="498"/>
      <c r="CT82" s="497"/>
      <c r="CU82" s="498"/>
      <c r="CV82" s="497"/>
      <c r="CW82" s="498"/>
      <c r="CX82" s="497"/>
      <c r="CY82" s="498"/>
      <c r="CZ82" s="497"/>
      <c r="DA82" s="498"/>
      <c r="DB82" s="497"/>
      <c r="DC82" s="498"/>
      <c r="DD82" s="497"/>
      <c r="DE82" s="498"/>
      <c r="DF82" s="497"/>
      <c r="DG82" s="498"/>
      <c r="DH82" s="497"/>
      <c r="DI82" s="498"/>
      <c r="DJ82" s="497"/>
      <c r="DK82" s="498"/>
      <c r="DL82" s="497"/>
      <c r="DM82" s="498"/>
      <c r="DN82" s="497"/>
      <c r="DO82" s="498"/>
      <c r="DP82" s="497"/>
      <c r="DQ82" s="498"/>
    </row>
    <row r="83" spans="1:121" s="276" customFormat="1" x14ac:dyDescent="0.2">
      <c r="A83" s="280" t="s">
        <v>280</v>
      </c>
      <c r="B83" s="539">
        <v>513</v>
      </c>
      <c r="C83" s="539"/>
      <c r="D83" s="499">
        <v>1175</v>
      </c>
      <c r="E83" s="499"/>
      <c r="F83" s="539">
        <v>1390</v>
      </c>
      <c r="G83" s="539"/>
      <c r="H83" s="499">
        <v>1218</v>
      </c>
      <c r="I83" s="499"/>
      <c r="J83" s="499">
        <v>1677</v>
      </c>
      <c r="K83" s="499"/>
      <c r="L83" s="499">
        <v>1687</v>
      </c>
      <c r="M83" s="499"/>
      <c r="N83" s="499">
        <v>1903</v>
      </c>
      <c r="O83" s="499"/>
      <c r="P83" s="499">
        <v>2215</v>
      </c>
      <c r="Q83" s="499"/>
      <c r="R83" s="499">
        <v>2083</v>
      </c>
      <c r="S83" s="499"/>
      <c r="T83" s="499">
        <v>2548</v>
      </c>
      <c r="U83" s="499"/>
      <c r="V83" s="499">
        <v>2427</v>
      </c>
      <c r="W83" s="499"/>
      <c r="X83" s="497">
        <v>2584</v>
      </c>
      <c r="Y83" s="500"/>
      <c r="Z83" s="497">
        <v>2725</v>
      </c>
      <c r="AA83" s="498"/>
      <c r="AB83" s="501">
        <v>2533</v>
      </c>
      <c r="AC83" s="501"/>
      <c r="AD83" s="497">
        <v>3291</v>
      </c>
      <c r="AE83" s="498"/>
      <c r="AF83" s="497">
        <v>2553</v>
      </c>
      <c r="AG83" s="498"/>
      <c r="AH83" s="497">
        <v>2922</v>
      </c>
      <c r="AI83" s="498"/>
      <c r="AJ83" s="501">
        <v>2874</v>
      </c>
      <c r="AK83" s="501"/>
      <c r="AL83" s="497">
        <v>2912</v>
      </c>
      <c r="AM83" s="498"/>
      <c r="AN83" s="497">
        <v>3402</v>
      </c>
      <c r="AO83" s="498"/>
      <c r="AP83" s="497">
        <v>2903</v>
      </c>
      <c r="AQ83" s="498"/>
      <c r="AR83" s="497">
        <v>3689</v>
      </c>
      <c r="AS83" s="498"/>
      <c r="AT83" s="497">
        <v>3182</v>
      </c>
      <c r="AU83" s="498"/>
      <c r="AV83" s="497">
        <v>3050</v>
      </c>
      <c r="AW83" s="498"/>
      <c r="AX83" s="497">
        <v>3700</v>
      </c>
      <c r="AY83" s="498"/>
      <c r="AZ83" s="497">
        <v>3455</v>
      </c>
      <c r="BA83" s="498"/>
      <c r="BB83" s="497">
        <v>3420</v>
      </c>
      <c r="BC83" s="498"/>
      <c r="BD83" s="497">
        <v>3664</v>
      </c>
      <c r="BE83" s="498"/>
      <c r="BF83" s="497">
        <v>3620</v>
      </c>
      <c r="BG83" s="498"/>
      <c r="BH83" s="497">
        <v>3389</v>
      </c>
      <c r="BI83" s="498"/>
      <c r="BJ83" s="497">
        <v>3597</v>
      </c>
      <c r="BK83" s="498"/>
      <c r="BL83" s="497">
        <v>3781</v>
      </c>
      <c r="BM83" s="498"/>
      <c r="BN83" s="497">
        <v>3669</v>
      </c>
      <c r="BO83" s="498"/>
      <c r="BP83" s="497">
        <v>4113</v>
      </c>
      <c r="BQ83" s="498"/>
      <c r="BR83" s="497">
        <v>3673</v>
      </c>
      <c r="BS83" s="498"/>
      <c r="BT83" s="497">
        <v>3760</v>
      </c>
      <c r="BU83" s="413"/>
      <c r="BV83" s="497">
        <v>3707</v>
      </c>
      <c r="BW83" s="413"/>
      <c r="BX83" s="497"/>
      <c r="BY83" s="498"/>
      <c r="BZ83" s="497"/>
      <c r="CA83" s="498"/>
      <c r="CB83" s="497"/>
      <c r="CC83" s="498"/>
      <c r="CD83" s="497"/>
      <c r="CE83" s="498"/>
      <c r="CF83" s="497"/>
      <c r="CG83" s="498"/>
      <c r="CH83" s="497"/>
      <c r="CI83" s="498"/>
      <c r="CJ83" s="497"/>
      <c r="CK83" s="498"/>
      <c r="CL83" s="497"/>
      <c r="CM83" s="498"/>
      <c r="CN83" s="497"/>
      <c r="CO83" s="498"/>
      <c r="CP83" s="497"/>
      <c r="CQ83" s="498"/>
      <c r="CR83" s="497"/>
      <c r="CS83" s="498"/>
      <c r="CT83" s="497"/>
      <c r="CU83" s="498"/>
      <c r="CV83" s="497"/>
      <c r="CW83" s="498"/>
      <c r="CX83" s="497"/>
      <c r="CY83" s="498"/>
      <c r="CZ83" s="497"/>
      <c r="DA83" s="498"/>
      <c r="DB83" s="497"/>
      <c r="DC83" s="498"/>
      <c r="DD83" s="497"/>
      <c r="DE83" s="498"/>
      <c r="DF83" s="497"/>
      <c r="DG83" s="498"/>
      <c r="DH83" s="497"/>
      <c r="DI83" s="498"/>
      <c r="DJ83" s="497"/>
      <c r="DK83" s="498"/>
      <c r="DL83" s="497"/>
      <c r="DM83" s="498"/>
      <c r="DN83" s="497"/>
      <c r="DO83" s="498"/>
      <c r="DP83" s="497"/>
      <c r="DQ83" s="498"/>
    </row>
    <row r="84" spans="1:121" s="276" customFormat="1" x14ac:dyDescent="0.2">
      <c r="A84" s="280" t="s">
        <v>281</v>
      </c>
      <c r="B84" s="539">
        <v>467</v>
      </c>
      <c r="C84" s="539"/>
      <c r="D84" s="510">
        <v>1048</v>
      </c>
      <c r="E84" s="510"/>
      <c r="F84" s="539">
        <v>1532</v>
      </c>
      <c r="G84" s="539"/>
      <c r="H84" s="510">
        <v>1660</v>
      </c>
      <c r="I84" s="510"/>
      <c r="J84" s="510">
        <v>2750</v>
      </c>
      <c r="K84" s="510"/>
      <c r="L84" s="510">
        <v>2503</v>
      </c>
      <c r="M84" s="510"/>
      <c r="N84" s="510">
        <v>2585</v>
      </c>
      <c r="O84" s="510"/>
      <c r="P84" s="510">
        <v>2692</v>
      </c>
      <c r="Q84" s="510"/>
      <c r="R84" s="510">
        <v>2390</v>
      </c>
      <c r="S84" s="510"/>
      <c r="T84" s="510">
        <v>2776</v>
      </c>
      <c r="U84" s="510"/>
      <c r="V84" s="510">
        <v>2573</v>
      </c>
      <c r="W84" s="510"/>
      <c r="X84" s="508">
        <v>2914</v>
      </c>
      <c r="Y84" s="511"/>
      <c r="Z84" s="508">
        <v>2836</v>
      </c>
      <c r="AA84" s="509"/>
      <c r="AB84" s="501">
        <v>2535</v>
      </c>
      <c r="AC84" s="501"/>
      <c r="AD84" s="497">
        <v>3067</v>
      </c>
      <c r="AE84" s="498"/>
      <c r="AF84" s="497">
        <v>2652</v>
      </c>
      <c r="AG84" s="498"/>
      <c r="AH84" s="497">
        <v>3336</v>
      </c>
      <c r="AI84" s="498"/>
      <c r="AJ84" s="501">
        <v>3438</v>
      </c>
      <c r="AK84" s="501"/>
      <c r="AL84" s="497">
        <v>3176</v>
      </c>
      <c r="AM84" s="498"/>
      <c r="AN84" s="497">
        <v>3704</v>
      </c>
      <c r="AO84" s="498"/>
      <c r="AP84" s="497">
        <v>3254</v>
      </c>
      <c r="AQ84" s="498"/>
      <c r="AR84" s="497">
        <v>4881</v>
      </c>
      <c r="AS84" s="498"/>
      <c r="AT84" s="497">
        <v>3406</v>
      </c>
      <c r="AU84" s="498"/>
      <c r="AV84" s="497">
        <v>3396</v>
      </c>
      <c r="AW84" s="498"/>
      <c r="AX84" s="497">
        <v>4105</v>
      </c>
      <c r="AY84" s="498"/>
      <c r="AZ84" s="497">
        <v>3692</v>
      </c>
      <c r="BA84" s="498"/>
      <c r="BB84" s="497">
        <v>3488</v>
      </c>
      <c r="BC84" s="498"/>
      <c r="BD84" s="497">
        <v>3889</v>
      </c>
      <c r="BE84" s="498"/>
      <c r="BF84" s="497">
        <v>3874</v>
      </c>
      <c r="BG84" s="498"/>
      <c r="BH84" s="497">
        <v>3838</v>
      </c>
      <c r="BI84" s="498"/>
      <c r="BJ84" s="497">
        <v>3988</v>
      </c>
      <c r="BK84" s="498"/>
      <c r="BL84" s="497">
        <v>3999</v>
      </c>
      <c r="BM84" s="498"/>
      <c r="BN84" s="497">
        <v>3896</v>
      </c>
      <c r="BO84" s="498"/>
      <c r="BP84" s="497">
        <v>4319</v>
      </c>
      <c r="BQ84" s="498"/>
      <c r="BR84" s="497">
        <v>3792</v>
      </c>
      <c r="BS84" s="498"/>
      <c r="BT84" s="497">
        <v>3741</v>
      </c>
      <c r="BU84" s="413"/>
      <c r="BV84" s="497">
        <v>3515</v>
      </c>
      <c r="BW84" s="413"/>
      <c r="BX84" s="497"/>
      <c r="BY84" s="498"/>
      <c r="BZ84" s="497"/>
      <c r="CA84" s="498"/>
      <c r="CB84" s="497"/>
      <c r="CC84" s="498"/>
      <c r="CD84" s="497"/>
      <c r="CE84" s="498"/>
      <c r="CF84" s="497"/>
      <c r="CG84" s="498"/>
      <c r="CH84" s="497"/>
      <c r="CI84" s="498"/>
      <c r="CJ84" s="497"/>
      <c r="CK84" s="498"/>
      <c r="CL84" s="497"/>
      <c r="CM84" s="498"/>
      <c r="CN84" s="497"/>
      <c r="CO84" s="498"/>
      <c r="CP84" s="497"/>
      <c r="CQ84" s="498"/>
      <c r="CR84" s="497"/>
      <c r="CS84" s="498"/>
      <c r="CT84" s="497"/>
      <c r="CU84" s="498"/>
      <c r="CV84" s="497"/>
      <c r="CW84" s="498"/>
      <c r="CX84" s="497"/>
      <c r="CY84" s="498"/>
      <c r="CZ84" s="497"/>
      <c r="DA84" s="498"/>
      <c r="DB84" s="497"/>
      <c r="DC84" s="498"/>
      <c r="DD84" s="497"/>
      <c r="DE84" s="498"/>
      <c r="DF84" s="497"/>
      <c r="DG84" s="498"/>
      <c r="DH84" s="497"/>
      <c r="DI84" s="498"/>
      <c r="DJ84" s="497"/>
      <c r="DK84" s="498"/>
      <c r="DL84" s="497"/>
      <c r="DM84" s="498"/>
      <c r="DN84" s="497"/>
      <c r="DO84" s="498"/>
      <c r="DP84" s="497"/>
      <c r="DQ84" s="498"/>
    </row>
    <row r="85" spans="1:121" s="281" customFormat="1" ht="5.25" customHeight="1" x14ac:dyDescent="0.2">
      <c r="A85" s="247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/>
      <c r="DI85" s="248"/>
      <c r="DJ85" s="248"/>
      <c r="DK85" s="248"/>
      <c r="DL85" s="248"/>
      <c r="DM85" s="248"/>
      <c r="DN85" s="248"/>
      <c r="DO85" s="248"/>
      <c r="DP85" s="248"/>
      <c r="DQ85" s="248"/>
    </row>
    <row r="86" spans="1:121" x14ac:dyDescent="0.2">
      <c r="A86" s="273" t="s">
        <v>282</v>
      </c>
      <c r="B86" s="269"/>
      <c r="C86" s="269"/>
      <c r="D86" s="269"/>
      <c r="E86" s="269"/>
      <c r="F86" s="269"/>
      <c r="G86" s="269"/>
      <c r="H86" s="269"/>
      <c r="I86" s="269"/>
      <c r="J86" s="267"/>
      <c r="K86" s="267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7"/>
      <c r="W86" s="267"/>
      <c r="X86" s="269"/>
      <c r="Y86" s="269"/>
      <c r="Z86" s="267"/>
      <c r="AA86" s="267"/>
      <c r="AB86" s="282"/>
      <c r="AC86" s="268"/>
      <c r="AD86" s="267"/>
      <c r="AE86" s="267"/>
      <c r="AF86" s="269"/>
      <c r="AG86" s="269"/>
      <c r="AH86" s="267"/>
      <c r="AI86" s="267"/>
      <c r="AJ86" s="269"/>
      <c r="AK86" s="269"/>
      <c r="AL86" s="269"/>
      <c r="AM86" s="269"/>
      <c r="AN86" s="400"/>
      <c r="AO86" s="400"/>
      <c r="AP86" s="269"/>
      <c r="AQ86" s="269"/>
      <c r="AR86" s="267"/>
      <c r="AS86" s="267"/>
      <c r="AT86" s="267"/>
      <c r="AU86" s="267"/>
      <c r="AV86" s="269"/>
      <c r="AW86" s="270"/>
      <c r="AX86" s="269"/>
      <c r="AY86" s="270"/>
      <c r="AZ86" s="269"/>
      <c r="BA86" s="270"/>
      <c r="BB86" s="267"/>
      <c r="BC86" s="268"/>
      <c r="BD86" s="267"/>
      <c r="BE86" s="268"/>
      <c r="BF86" s="267"/>
      <c r="BG86" s="268"/>
      <c r="BH86" s="267"/>
      <c r="BI86" s="268"/>
      <c r="BJ86" s="267"/>
      <c r="BK86" s="268"/>
      <c r="BL86" s="267"/>
      <c r="BM86" s="268"/>
      <c r="BN86" s="267"/>
      <c r="BO86" s="268"/>
      <c r="BP86" s="267"/>
      <c r="BQ86" s="268"/>
      <c r="BR86" s="267"/>
      <c r="BS86" s="268"/>
      <c r="BT86" s="267"/>
      <c r="BU86" s="268"/>
      <c r="BV86" s="267"/>
      <c r="BW86" s="268"/>
      <c r="BX86" s="267"/>
      <c r="BY86" s="268"/>
      <c r="BZ86" s="267"/>
      <c r="CA86" s="268"/>
      <c r="CB86" s="267"/>
      <c r="CC86" s="268"/>
      <c r="CD86" s="267"/>
      <c r="CE86" s="268"/>
      <c r="CF86" s="267"/>
      <c r="CG86" s="268"/>
      <c r="CH86" s="267"/>
      <c r="CI86" s="268"/>
      <c r="CJ86" s="267"/>
      <c r="CK86" s="268"/>
      <c r="CL86" s="267"/>
      <c r="CM86" s="268"/>
      <c r="CN86" s="267"/>
      <c r="CO86" s="268"/>
      <c r="CP86" s="267"/>
      <c r="CQ86" s="268"/>
      <c r="CR86" s="267"/>
      <c r="CS86" s="268"/>
      <c r="CT86" s="267"/>
      <c r="CU86" s="268"/>
      <c r="CV86" s="267"/>
      <c r="CW86" s="268"/>
      <c r="CX86" s="267"/>
      <c r="CY86" s="268"/>
      <c r="CZ86" s="267"/>
      <c r="DA86" s="268"/>
      <c r="DB86" s="267"/>
      <c r="DC86" s="268"/>
      <c r="DD86" s="267"/>
      <c r="DE86" s="268"/>
      <c r="DF86" s="267"/>
      <c r="DG86" s="268"/>
      <c r="DH86" s="267"/>
      <c r="DI86" s="268"/>
      <c r="DJ86" s="267"/>
      <c r="DK86" s="268"/>
      <c r="DL86" s="267"/>
      <c r="DM86" s="268"/>
      <c r="DN86" s="267"/>
      <c r="DO86" s="268"/>
      <c r="DP86" s="267"/>
      <c r="DQ86" s="268"/>
    </row>
    <row r="87" spans="1:121" x14ac:dyDescent="0.2">
      <c r="A87" s="541" t="s">
        <v>283</v>
      </c>
      <c r="B87" s="493">
        <f>$B$10</f>
        <v>44562</v>
      </c>
      <c r="C87" s="396"/>
      <c r="D87" s="493" t="e">
        <f ca="1">$D$10</f>
        <v>#NAME?</v>
      </c>
      <c r="E87" s="396"/>
      <c r="F87" s="493" t="e">
        <f ca="1">$F$10</f>
        <v>#NAME?</v>
      </c>
      <c r="G87" s="396"/>
      <c r="H87" s="493" t="e">
        <f ca="1">$H$10</f>
        <v>#NAME?</v>
      </c>
      <c r="I87" s="396"/>
      <c r="J87" s="493" t="e">
        <f ca="1">$J$10</f>
        <v>#NAME?</v>
      </c>
      <c r="K87" s="396"/>
      <c r="L87" s="493" t="e">
        <f ca="1">$L$10</f>
        <v>#NAME?</v>
      </c>
      <c r="M87" s="396"/>
      <c r="N87" s="493" t="e">
        <f ca="1">$N$10</f>
        <v>#NAME?</v>
      </c>
      <c r="O87" s="396"/>
      <c r="P87" s="493" t="e">
        <f ca="1">$P$10</f>
        <v>#NAME?</v>
      </c>
      <c r="Q87" s="396"/>
      <c r="R87" s="493" t="e">
        <f ca="1">$R$10</f>
        <v>#NAME?</v>
      </c>
      <c r="S87" s="396"/>
      <c r="T87" s="493" t="e">
        <f ca="1">$T$10</f>
        <v>#NAME?</v>
      </c>
      <c r="U87" s="396"/>
      <c r="V87" s="493" t="e">
        <f ca="1">$V$10</f>
        <v>#NAME?</v>
      </c>
      <c r="W87" s="396"/>
      <c r="X87" s="493" t="e">
        <f ca="1">X10</f>
        <v>#NAME?</v>
      </c>
      <c r="Y87" s="396"/>
      <c r="Z87" s="493" t="e">
        <f ca="1">Z10</f>
        <v>#NAME?</v>
      </c>
      <c r="AA87" s="540"/>
      <c r="AB87" s="493" t="e">
        <f ca="1">AB10</f>
        <v>#NAME?</v>
      </c>
      <c r="AC87" s="396"/>
      <c r="AD87" s="496" t="e">
        <f ca="1">AD10</f>
        <v>#NAME?</v>
      </c>
      <c r="AE87" s="396"/>
      <c r="AF87" s="493" t="e">
        <f ca="1">AF10</f>
        <v>#NAME?</v>
      </c>
      <c r="AG87" s="396"/>
      <c r="AH87" s="493" t="e">
        <f ca="1">AH10</f>
        <v>#NAME?</v>
      </c>
      <c r="AI87" s="396"/>
      <c r="AJ87" s="493" t="e">
        <f ca="1">AJ10</f>
        <v>#NAME?</v>
      </c>
      <c r="AK87" s="396"/>
      <c r="AL87" s="493" t="e">
        <f ca="1">AL10</f>
        <v>#NAME?</v>
      </c>
      <c r="AM87" s="396"/>
      <c r="AN87" s="494" t="e">
        <f ca="1">AN10</f>
        <v>#NAME?</v>
      </c>
      <c r="AO87" s="495"/>
      <c r="AP87" s="493" t="e">
        <f ca="1">AP10</f>
        <v>#NAME?</v>
      </c>
      <c r="AQ87" s="396"/>
      <c r="AR87" s="493" t="e">
        <f ca="1">AR10</f>
        <v>#NAME?</v>
      </c>
      <c r="AS87" s="396"/>
      <c r="AT87" s="493" t="e">
        <f ca="1">AT10</f>
        <v>#NAME?</v>
      </c>
      <c r="AU87" s="396"/>
      <c r="AV87" s="493" t="e">
        <f ca="1">AV10</f>
        <v>#NAME?</v>
      </c>
      <c r="AW87" s="396"/>
      <c r="AX87" s="493" t="e">
        <f ca="1">AX10</f>
        <v>#NAME?</v>
      </c>
      <c r="AY87" s="396"/>
      <c r="AZ87" s="493" t="e">
        <f ca="1">AZ10</f>
        <v>#NAME?</v>
      </c>
      <c r="BA87" s="396"/>
      <c r="BB87" s="493" t="e">
        <f ca="1">BB10</f>
        <v>#NAME?</v>
      </c>
      <c r="BC87" s="396"/>
      <c r="BD87" s="493" t="e">
        <f ca="1">BD10</f>
        <v>#NAME?</v>
      </c>
      <c r="BE87" s="396"/>
      <c r="BF87" s="493" t="e">
        <f ca="1">BF10</f>
        <v>#NAME?</v>
      </c>
      <c r="BG87" s="396"/>
      <c r="BH87" s="493" t="e">
        <f ca="1">BH10</f>
        <v>#NAME?</v>
      </c>
      <c r="BI87" s="396"/>
      <c r="BJ87" s="493" t="e">
        <f ca="1">BJ10</f>
        <v>#NAME?</v>
      </c>
      <c r="BK87" s="396"/>
      <c r="BL87" s="493" t="e">
        <f ca="1">BL10</f>
        <v>#NAME?</v>
      </c>
      <c r="BM87" s="396"/>
      <c r="BN87" s="493" t="e">
        <f ca="1">BN10</f>
        <v>#NAME?</v>
      </c>
      <c r="BO87" s="396"/>
      <c r="BP87" s="493" t="e">
        <f ca="1">BP10</f>
        <v>#NAME?</v>
      </c>
      <c r="BQ87" s="396"/>
      <c r="BR87" s="493" t="e">
        <f ca="1">BR10</f>
        <v>#NAME?</v>
      </c>
      <c r="BS87" s="396"/>
      <c r="BT87" s="493" t="e">
        <f ca="1">BT10</f>
        <v>#NAME?</v>
      </c>
      <c r="BU87" s="396"/>
      <c r="BV87" s="493" t="e">
        <f ca="1">BV10</f>
        <v>#NAME?</v>
      </c>
      <c r="BW87" s="396"/>
      <c r="BX87" s="493" t="e">
        <f ca="1">BX10</f>
        <v>#NAME?</v>
      </c>
      <c r="BY87" s="396"/>
      <c r="BZ87" s="493" t="e">
        <f ca="1">BZ10</f>
        <v>#NAME?</v>
      </c>
      <c r="CA87" s="396"/>
      <c r="CB87" s="493" t="e">
        <f ca="1">CB10</f>
        <v>#NAME?</v>
      </c>
      <c r="CC87" s="396"/>
      <c r="CD87" s="493" t="e">
        <f ca="1">CD10</f>
        <v>#NAME?</v>
      </c>
      <c r="CE87" s="396"/>
      <c r="CF87" s="493" t="e">
        <f ca="1">CF10</f>
        <v>#NAME?</v>
      </c>
      <c r="CG87" s="396"/>
      <c r="CH87" s="493" t="e">
        <f ca="1">CH10</f>
        <v>#NAME?</v>
      </c>
      <c r="CI87" s="396"/>
      <c r="CJ87" s="493" t="e">
        <f ca="1">CJ10</f>
        <v>#NAME?</v>
      </c>
      <c r="CK87" s="396"/>
      <c r="CL87" s="493" t="e">
        <f ca="1">CL10</f>
        <v>#NAME?</v>
      </c>
      <c r="CM87" s="396"/>
      <c r="CN87" s="493" t="e">
        <f ca="1">CN10</f>
        <v>#NAME?</v>
      </c>
      <c r="CO87" s="396"/>
      <c r="CP87" s="493" t="e">
        <f ca="1">CP10</f>
        <v>#NAME?</v>
      </c>
      <c r="CQ87" s="396"/>
      <c r="CR87" s="493" t="e">
        <f ca="1">CR10</f>
        <v>#NAME?</v>
      </c>
      <c r="CS87" s="396"/>
      <c r="CT87" s="493" t="e">
        <f ca="1">CT10</f>
        <v>#NAME?</v>
      </c>
      <c r="CU87" s="396"/>
      <c r="CV87" s="493" t="e">
        <f ca="1">CV10</f>
        <v>#NAME?</v>
      </c>
      <c r="CW87" s="396"/>
      <c r="CX87" s="493" t="e">
        <f ca="1">CX10</f>
        <v>#NAME?</v>
      </c>
      <c r="CY87" s="396"/>
      <c r="CZ87" s="493" t="e">
        <f ca="1">CZ10</f>
        <v>#NAME?</v>
      </c>
      <c r="DA87" s="396"/>
      <c r="DB87" s="493" t="e">
        <f ca="1">DB10</f>
        <v>#NAME?</v>
      </c>
      <c r="DC87" s="396"/>
      <c r="DD87" s="493" t="e">
        <f ca="1">DD10</f>
        <v>#NAME?</v>
      </c>
      <c r="DE87" s="396"/>
      <c r="DF87" s="493" t="e">
        <f ca="1">DF10</f>
        <v>#NAME?</v>
      </c>
      <c r="DG87" s="396"/>
      <c r="DH87" s="493" t="e">
        <f ca="1">DH10</f>
        <v>#NAME?</v>
      </c>
      <c r="DI87" s="396"/>
      <c r="DJ87" s="493" t="e">
        <f ca="1">DJ10</f>
        <v>#NAME?</v>
      </c>
      <c r="DK87" s="396"/>
      <c r="DL87" s="493" t="e">
        <f ca="1">DL10</f>
        <v>#NAME?</v>
      </c>
      <c r="DM87" s="396"/>
      <c r="DN87" s="493" t="e">
        <f ca="1">DN10</f>
        <v>#NAME?</v>
      </c>
      <c r="DO87" s="396"/>
      <c r="DP87" s="493" t="e">
        <f ca="1">DP10</f>
        <v>#NAME?</v>
      </c>
      <c r="DQ87" s="396"/>
    </row>
    <row r="88" spans="1:121" ht="25.5" x14ac:dyDescent="0.2">
      <c r="A88" s="542"/>
      <c r="B88" s="283" t="s">
        <v>284</v>
      </c>
      <c r="C88" s="283" t="s">
        <v>285</v>
      </c>
      <c r="D88" s="283" t="s">
        <v>284</v>
      </c>
      <c r="E88" s="283" t="s">
        <v>285</v>
      </c>
      <c r="F88" s="283" t="s">
        <v>284</v>
      </c>
      <c r="G88" s="283" t="s">
        <v>285</v>
      </c>
      <c r="H88" s="283" t="s">
        <v>284</v>
      </c>
      <c r="I88" s="283" t="s">
        <v>285</v>
      </c>
      <c r="J88" s="283" t="s">
        <v>284</v>
      </c>
      <c r="K88" s="283" t="s">
        <v>285</v>
      </c>
      <c r="L88" s="283" t="s">
        <v>284</v>
      </c>
      <c r="M88" s="283" t="s">
        <v>285</v>
      </c>
      <c r="N88" s="283" t="s">
        <v>284</v>
      </c>
      <c r="O88" s="283" t="s">
        <v>285</v>
      </c>
      <c r="P88" s="283" t="s">
        <v>284</v>
      </c>
      <c r="Q88" s="283" t="s">
        <v>285</v>
      </c>
      <c r="R88" s="283" t="s">
        <v>284</v>
      </c>
      <c r="S88" s="283" t="s">
        <v>285</v>
      </c>
      <c r="T88" s="283" t="s">
        <v>284</v>
      </c>
      <c r="U88" s="283" t="s">
        <v>285</v>
      </c>
      <c r="V88" s="283" t="s">
        <v>284</v>
      </c>
      <c r="W88" s="283" t="s">
        <v>285</v>
      </c>
      <c r="X88" s="283" t="s">
        <v>284</v>
      </c>
      <c r="Y88" s="283" t="s">
        <v>285</v>
      </c>
      <c r="Z88" s="283" t="s">
        <v>284</v>
      </c>
      <c r="AA88" s="284" t="s">
        <v>285</v>
      </c>
      <c r="AB88" s="283" t="s">
        <v>284</v>
      </c>
      <c r="AC88" s="283" t="s">
        <v>285</v>
      </c>
      <c r="AD88" s="285" t="s">
        <v>284</v>
      </c>
      <c r="AE88" s="283" t="s">
        <v>285</v>
      </c>
      <c r="AF88" s="283" t="s">
        <v>284</v>
      </c>
      <c r="AG88" s="283" t="s">
        <v>285</v>
      </c>
      <c r="AH88" s="283" t="s">
        <v>284</v>
      </c>
      <c r="AI88" s="283" t="s">
        <v>285</v>
      </c>
      <c r="AJ88" s="283" t="s">
        <v>284</v>
      </c>
      <c r="AK88" s="283" t="s">
        <v>285</v>
      </c>
      <c r="AL88" s="283" t="s">
        <v>284</v>
      </c>
      <c r="AM88" s="283" t="s">
        <v>285</v>
      </c>
      <c r="AN88" s="283" t="s">
        <v>284</v>
      </c>
      <c r="AO88" s="283" t="s">
        <v>285</v>
      </c>
      <c r="AP88" s="283" t="s">
        <v>284</v>
      </c>
      <c r="AQ88" s="283" t="s">
        <v>285</v>
      </c>
      <c r="AR88" s="283" t="s">
        <v>284</v>
      </c>
      <c r="AS88" s="283" t="s">
        <v>285</v>
      </c>
      <c r="AT88" s="283" t="s">
        <v>284</v>
      </c>
      <c r="AU88" s="283" t="s">
        <v>285</v>
      </c>
      <c r="AV88" s="283" t="s">
        <v>284</v>
      </c>
      <c r="AW88" s="283" t="s">
        <v>285</v>
      </c>
      <c r="AX88" s="283" t="s">
        <v>284</v>
      </c>
      <c r="AY88" s="283" t="s">
        <v>285</v>
      </c>
      <c r="AZ88" s="283" t="s">
        <v>284</v>
      </c>
      <c r="BA88" s="283" t="s">
        <v>285</v>
      </c>
      <c r="BB88" s="283" t="s">
        <v>284</v>
      </c>
      <c r="BC88" s="283" t="s">
        <v>285</v>
      </c>
      <c r="BD88" s="283" t="s">
        <v>284</v>
      </c>
      <c r="BE88" s="283" t="s">
        <v>285</v>
      </c>
      <c r="BF88" s="283" t="s">
        <v>284</v>
      </c>
      <c r="BG88" s="283" t="s">
        <v>285</v>
      </c>
      <c r="BH88" s="283" t="s">
        <v>284</v>
      </c>
      <c r="BI88" s="283" t="s">
        <v>285</v>
      </c>
      <c r="BJ88" s="283" t="s">
        <v>284</v>
      </c>
      <c r="BK88" s="283" t="s">
        <v>285</v>
      </c>
      <c r="BL88" s="283" t="s">
        <v>284</v>
      </c>
      <c r="BM88" s="283" t="s">
        <v>285</v>
      </c>
      <c r="BN88" s="283" t="s">
        <v>284</v>
      </c>
      <c r="BO88" s="283" t="s">
        <v>285</v>
      </c>
      <c r="BP88" s="283" t="s">
        <v>284</v>
      </c>
      <c r="BQ88" s="283" t="s">
        <v>285</v>
      </c>
      <c r="BR88" s="283" t="s">
        <v>284</v>
      </c>
      <c r="BS88" s="283" t="s">
        <v>285</v>
      </c>
      <c r="BT88" s="283" t="s">
        <v>284</v>
      </c>
      <c r="BU88" s="283" t="s">
        <v>285</v>
      </c>
      <c r="BV88" s="283" t="s">
        <v>284</v>
      </c>
      <c r="BW88" s="283" t="s">
        <v>285</v>
      </c>
      <c r="BX88" s="283" t="s">
        <v>284</v>
      </c>
      <c r="BY88" s="283" t="s">
        <v>285</v>
      </c>
      <c r="BZ88" s="283" t="s">
        <v>284</v>
      </c>
      <c r="CA88" s="283" t="s">
        <v>285</v>
      </c>
      <c r="CB88" s="283" t="s">
        <v>284</v>
      </c>
      <c r="CC88" s="283" t="s">
        <v>285</v>
      </c>
      <c r="CD88" s="283" t="s">
        <v>284</v>
      </c>
      <c r="CE88" s="283" t="s">
        <v>285</v>
      </c>
      <c r="CF88" s="283" t="s">
        <v>284</v>
      </c>
      <c r="CG88" s="283" t="s">
        <v>285</v>
      </c>
      <c r="CH88" s="283" t="s">
        <v>284</v>
      </c>
      <c r="CI88" s="283" t="s">
        <v>285</v>
      </c>
      <c r="CJ88" s="283" t="s">
        <v>284</v>
      </c>
      <c r="CK88" s="283" t="s">
        <v>285</v>
      </c>
      <c r="CL88" s="283" t="s">
        <v>284</v>
      </c>
      <c r="CM88" s="283" t="s">
        <v>285</v>
      </c>
      <c r="CN88" s="283" t="s">
        <v>284</v>
      </c>
      <c r="CO88" s="283" t="s">
        <v>285</v>
      </c>
      <c r="CP88" s="283" t="s">
        <v>284</v>
      </c>
      <c r="CQ88" s="283" t="s">
        <v>285</v>
      </c>
      <c r="CR88" s="283" t="s">
        <v>284</v>
      </c>
      <c r="CS88" s="283" t="s">
        <v>285</v>
      </c>
      <c r="CT88" s="283" t="s">
        <v>284</v>
      </c>
      <c r="CU88" s="283" t="s">
        <v>285</v>
      </c>
      <c r="CV88" s="283" t="s">
        <v>284</v>
      </c>
      <c r="CW88" s="283" t="s">
        <v>285</v>
      </c>
      <c r="CX88" s="283" t="s">
        <v>284</v>
      </c>
      <c r="CY88" s="283" t="s">
        <v>285</v>
      </c>
      <c r="CZ88" s="283" t="s">
        <v>284</v>
      </c>
      <c r="DA88" s="283" t="s">
        <v>285</v>
      </c>
      <c r="DB88" s="283" t="s">
        <v>284</v>
      </c>
      <c r="DC88" s="283" t="s">
        <v>285</v>
      </c>
      <c r="DD88" s="283" t="s">
        <v>284</v>
      </c>
      <c r="DE88" s="283" t="s">
        <v>285</v>
      </c>
      <c r="DF88" s="283" t="s">
        <v>284</v>
      </c>
      <c r="DG88" s="283" t="s">
        <v>285</v>
      </c>
      <c r="DH88" s="283" t="s">
        <v>284</v>
      </c>
      <c r="DI88" s="283" t="s">
        <v>285</v>
      </c>
      <c r="DJ88" s="283" t="s">
        <v>284</v>
      </c>
      <c r="DK88" s="283" t="s">
        <v>285</v>
      </c>
      <c r="DL88" s="283" t="s">
        <v>284</v>
      </c>
      <c r="DM88" s="283" t="s">
        <v>285</v>
      </c>
      <c r="DN88" s="283" t="s">
        <v>284</v>
      </c>
      <c r="DO88" s="283" t="s">
        <v>285</v>
      </c>
      <c r="DP88" s="283" t="s">
        <v>284</v>
      </c>
      <c r="DQ88" s="283" t="s">
        <v>285</v>
      </c>
    </row>
    <row r="89" spans="1:121" s="244" customFormat="1" x14ac:dyDescent="0.2">
      <c r="A89" s="286" t="s">
        <v>286</v>
      </c>
      <c r="B89" s="287">
        <v>0</v>
      </c>
      <c r="C89" s="287">
        <v>0</v>
      </c>
      <c r="D89" s="287">
        <v>0</v>
      </c>
      <c r="E89" s="287">
        <v>0</v>
      </c>
      <c r="F89" s="287">
        <v>0</v>
      </c>
      <c r="G89" s="287">
        <v>0</v>
      </c>
      <c r="H89" s="288" t="s">
        <v>88</v>
      </c>
      <c r="I89" s="288">
        <v>0</v>
      </c>
      <c r="J89" s="288" t="s">
        <v>88</v>
      </c>
      <c r="K89" s="289">
        <v>0</v>
      </c>
      <c r="L89" s="288" t="s">
        <v>88</v>
      </c>
      <c r="M89" s="289">
        <v>0</v>
      </c>
      <c r="N89" s="288" t="s">
        <v>88</v>
      </c>
      <c r="O89" s="288">
        <v>0</v>
      </c>
      <c r="P89" s="288" t="s">
        <v>88</v>
      </c>
      <c r="Q89" s="289">
        <v>0</v>
      </c>
      <c r="R89" s="289" t="s">
        <v>88</v>
      </c>
      <c r="S89" s="289">
        <v>0</v>
      </c>
      <c r="T89" s="288" t="s">
        <v>88</v>
      </c>
      <c r="U89" s="289" t="s">
        <v>88</v>
      </c>
      <c r="V89" s="288" t="s">
        <v>88</v>
      </c>
      <c r="W89" s="290" t="s">
        <v>88</v>
      </c>
      <c r="X89" s="289" t="s">
        <v>88</v>
      </c>
      <c r="Y89" s="289" t="s">
        <v>88</v>
      </c>
      <c r="Z89" s="289" t="s">
        <v>88</v>
      </c>
      <c r="AA89" s="289" t="s">
        <v>88</v>
      </c>
      <c r="AB89" s="289" t="s">
        <v>88</v>
      </c>
      <c r="AC89" s="289" t="s">
        <v>88</v>
      </c>
      <c r="AD89" s="291" t="s">
        <v>287</v>
      </c>
      <c r="AE89" s="292" t="s">
        <v>287</v>
      </c>
      <c r="AF89" s="291" t="s">
        <v>287</v>
      </c>
      <c r="AG89" s="293" t="s">
        <v>287</v>
      </c>
      <c r="AH89" s="291" t="s">
        <v>287</v>
      </c>
      <c r="AI89" s="292" t="s">
        <v>287</v>
      </c>
      <c r="AJ89" s="294" t="s">
        <v>287</v>
      </c>
      <c r="AK89" s="294" t="s">
        <v>287</v>
      </c>
      <c r="AL89" s="291" t="s">
        <v>287</v>
      </c>
      <c r="AM89" s="293" t="s">
        <v>287</v>
      </c>
      <c r="AN89" s="291" t="s">
        <v>287</v>
      </c>
      <c r="AO89" s="293" t="s">
        <v>287</v>
      </c>
      <c r="AP89" s="291" t="s">
        <v>287</v>
      </c>
      <c r="AQ89" s="293" t="s">
        <v>287</v>
      </c>
      <c r="AR89" s="291" t="s">
        <v>287</v>
      </c>
      <c r="AS89" s="292" t="s">
        <v>287</v>
      </c>
      <c r="AT89" s="291" t="s">
        <v>287</v>
      </c>
      <c r="AU89" s="292" t="s">
        <v>287</v>
      </c>
      <c r="AV89" s="291" t="s">
        <v>287</v>
      </c>
      <c r="AW89" s="293" t="s">
        <v>287</v>
      </c>
      <c r="AX89" s="291" t="s">
        <v>287</v>
      </c>
      <c r="AY89" s="293" t="s">
        <v>287</v>
      </c>
      <c r="AZ89" s="291" t="s">
        <v>287</v>
      </c>
      <c r="BA89" s="293" t="s">
        <v>287</v>
      </c>
      <c r="BB89" s="291" t="s">
        <v>287</v>
      </c>
      <c r="BC89" s="293" t="s">
        <v>287</v>
      </c>
      <c r="BD89" s="291" t="s">
        <v>287</v>
      </c>
      <c r="BE89" s="293" t="s">
        <v>287</v>
      </c>
      <c r="BF89" s="291" t="s">
        <v>287</v>
      </c>
      <c r="BG89" s="293" t="s">
        <v>287</v>
      </c>
      <c r="BH89" s="291" t="s">
        <v>287</v>
      </c>
      <c r="BI89" s="293" t="s">
        <v>287</v>
      </c>
      <c r="BJ89" s="291" t="s">
        <v>287</v>
      </c>
      <c r="BK89" s="293" t="s">
        <v>287</v>
      </c>
      <c r="BL89" s="295" t="s">
        <v>287</v>
      </c>
      <c r="BM89" s="296" t="s">
        <v>287</v>
      </c>
      <c r="BN89" s="291" t="s">
        <v>287</v>
      </c>
      <c r="BO89" s="293" t="s">
        <v>287</v>
      </c>
      <c r="BP89" s="291" t="s">
        <v>287</v>
      </c>
      <c r="BQ89" s="293" t="s">
        <v>287</v>
      </c>
      <c r="BR89" s="291" t="s">
        <v>287</v>
      </c>
      <c r="BS89" s="293" t="s">
        <v>287</v>
      </c>
      <c r="BT89" s="50" t="s">
        <v>287</v>
      </c>
      <c r="BU89" s="297" t="s">
        <v>287</v>
      </c>
      <c r="BV89" s="50" t="s">
        <v>88</v>
      </c>
      <c r="BW89" s="293">
        <v>0</v>
      </c>
      <c r="BX89" s="291"/>
      <c r="BY89" s="293"/>
      <c r="BZ89" s="291"/>
      <c r="CA89" s="293"/>
      <c r="CB89" s="291"/>
      <c r="CC89" s="293"/>
      <c r="CD89" s="291"/>
      <c r="CE89" s="293"/>
      <c r="CF89" s="291"/>
      <c r="CG89" s="293"/>
      <c r="CH89" s="291"/>
      <c r="CI89" s="293"/>
      <c r="CJ89" s="291"/>
      <c r="CK89" s="293"/>
      <c r="CL89" s="291"/>
      <c r="CM89" s="293"/>
      <c r="CN89" s="291"/>
      <c r="CO89" s="293"/>
      <c r="CP89" s="291"/>
      <c r="CQ89" s="293"/>
      <c r="CR89" s="291"/>
      <c r="CS89" s="293"/>
      <c r="CT89" s="291"/>
      <c r="CU89" s="293"/>
      <c r="CV89" s="291"/>
      <c r="CW89" s="293"/>
      <c r="CX89" s="291"/>
      <c r="CY89" s="293"/>
      <c r="CZ89" s="291"/>
      <c r="DA89" s="293"/>
      <c r="DB89" s="291"/>
      <c r="DC89" s="293"/>
      <c r="DD89" s="291"/>
      <c r="DE89" s="293"/>
      <c r="DF89" s="291"/>
      <c r="DG89" s="293"/>
      <c r="DH89" s="291"/>
      <c r="DI89" s="293"/>
      <c r="DJ89" s="291"/>
      <c r="DK89" s="293"/>
      <c r="DL89" s="291"/>
      <c r="DM89" s="293"/>
      <c r="DN89" s="291"/>
      <c r="DO89" s="293"/>
      <c r="DP89" s="291"/>
      <c r="DQ89" s="293"/>
    </row>
    <row r="90" spans="1:121" s="244" customFormat="1" x14ac:dyDescent="0.2">
      <c r="A90" s="286" t="s">
        <v>288</v>
      </c>
      <c r="B90" s="287">
        <v>0</v>
      </c>
      <c r="C90" s="287">
        <v>0</v>
      </c>
      <c r="D90" s="287">
        <v>0</v>
      </c>
      <c r="E90" s="287">
        <v>0</v>
      </c>
      <c r="F90" s="287">
        <v>0</v>
      </c>
      <c r="G90" s="287">
        <v>0</v>
      </c>
      <c r="H90" s="288" t="s">
        <v>88</v>
      </c>
      <c r="I90" s="288">
        <v>1E-4</v>
      </c>
      <c r="J90" s="288" t="s">
        <v>88</v>
      </c>
      <c r="K90" s="289">
        <v>1E-4</v>
      </c>
      <c r="L90" s="288" t="s">
        <v>88</v>
      </c>
      <c r="M90" s="289">
        <v>0</v>
      </c>
      <c r="N90" s="288" t="s">
        <v>88</v>
      </c>
      <c r="O90" s="288">
        <v>2.0000000000000001E-4</v>
      </c>
      <c r="P90" s="288" t="s">
        <v>88</v>
      </c>
      <c r="Q90" s="289">
        <v>2.9999999999999997E-4</v>
      </c>
      <c r="R90" s="289" t="s">
        <v>88</v>
      </c>
      <c r="S90" s="289">
        <v>2.9999999999999997E-4</v>
      </c>
      <c r="T90" s="288" t="s">
        <v>88</v>
      </c>
      <c r="U90" s="289" t="s">
        <v>88</v>
      </c>
      <c r="V90" s="288" t="s">
        <v>88</v>
      </c>
      <c r="W90" s="290" t="s">
        <v>88</v>
      </c>
      <c r="X90" s="289" t="s">
        <v>88</v>
      </c>
      <c r="Y90" s="289" t="s">
        <v>88</v>
      </c>
      <c r="Z90" s="289" t="s">
        <v>88</v>
      </c>
      <c r="AA90" s="289" t="s">
        <v>88</v>
      </c>
      <c r="AB90" s="289" t="s">
        <v>88</v>
      </c>
      <c r="AC90" s="289" t="s">
        <v>88</v>
      </c>
      <c r="AD90" s="298" t="s">
        <v>287</v>
      </c>
      <c r="AE90" s="299" t="s">
        <v>287</v>
      </c>
      <c r="AF90" s="300" t="s">
        <v>287</v>
      </c>
      <c r="AG90" s="301" t="s">
        <v>287</v>
      </c>
      <c r="AH90" s="298" t="s">
        <v>287</v>
      </c>
      <c r="AI90" s="299" t="s">
        <v>287</v>
      </c>
      <c r="AJ90" s="302" t="s">
        <v>287</v>
      </c>
      <c r="AK90" s="302" t="s">
        <v>287</v>
      </c>
      <c r="AL90" s="300" t="s">
        <v>287</v>
      </c>
      <c r="AM90" s="301" t="s">
        <v>287</v>
      </c>
      <c r="AN90" s="300" t="s">
        <v>287</v>
      </c>
      <c r="AO90" s="301" t="s">
        <v>287</v>
      </c>
      <c r="AP90" s="300" t="s">
        <v>287</v>
      </c>
      <c r="AQ90" s="301" t="s">
        <v>287</v>
      </c>
      <c r="AR90" s="298" t="s">
        <v>287</v>
      </c>
      <c r="AS90" s="299" t="s">
        <v>287</v>
      </c>
      <c r="AT90" s="298" t="s">
        <v>287</v>
      </c>
      <c r="AU90" s="299" t="s">
        <v>287</v>
      </c>
      <c r="AV90" s="300" t="s">
        <v>287</v>
      </c>
      <c r="AW90" s="301" t="s">
        <v>287</v>
      </c>
      <c r="AX90" s="300" t="s">
        <v>287</v>
      </c>
      <c r="AY90" s="301" t="s">
        <v>287</v>
      </c>
      <c r="AZ90" s="300" t="s">
        <v>287</v>
      </c>
      <c r="BA90" s="301" t="s">
        <v>287</v>
      </c>
      <c r="BB90" s="300" t="s">
        <v>287</v>
      </c>
      <c r="BC90" s="301" t="s">
        <v>287</v>
      </c>
      <c r="BD90" s="300" t="s">
        <v>287</v>
      </c>
      <c r="BE90" s="301" t="s">
        <v>287</v>
      </c>
      <c r="BF90" s="300" t="s">
        <v>287</v>
      </c>
      <c r="BG90" s="301" t="s">
        <v>287</v>
      </c>
      <c r="BH90" s="300" t="s">
        <v>287</v>
      </c>
      <c r="BI90" s="301" t="s">
        <v>287</v>
      </c>
      <c r="BJ90" s="300" t="s">
        <v>287</v>
      </c>
      <c r="BK90" s="301" t="s">
        <v>287</v>
      </c>
      <c r="BL90" s="303" t="s">
        <v>287</v>
      </c>
      <c r="BM90" s="304" t="s">
        <v>287</v>
      </c>
      <c r="BN90" s="300" t="s">
        <v>287</v>
      </c>
      <c r="BO90" s="301" t="s">
        <v>287</v>
      </c>
      <c r="BP90" s="300" t="s">
        <v>287</v>
      </c>
      <c r="BQ90" s="301" t="s">
        <v>287</v>
      </c>
      <c r="BR90" s="300" t="s">
        <v>287</v>
      </c>
      <c r="BS90" s="301" t="s">
        <v>287</v>
      </c>
      <c r="BT90" s="54" t="s">
        <v>287</v>
      </c>
      <c r="BU90" s="305" t="s">
        <v>287</v>
      </c>
      <c r="BV90" s="54" t="s">
        <v>88</v>
      </c>
      <c r="BW90" s="305" t="s">
        <v>88</v>
      </c>
      <c r="BX90" s="300"/>
      <c r="BY90" s="301"/>
      <c r="BZ90" s="300"/>
      <c r="CA90" s="301"/>
      <c r="CB90" s="300"/>
      <c r="CC90" s="301"/>
      <c r="CD90" s="300"/>
      <c r="CE90" s="301"/>
      <c r="CF90" s="300"/>
      <c r="CG90" s="301"/>
      <c r="CH90" s="300"/>
      <c r="CI90" s="301"/>
      <c r="CJ90" s="300"/>
      <c r="CK90" s="301"/>
      <c r="CL90" s="300"/>
      <c r="CM90" s="301"/>
      <c r="CN90" s="300"/>
      <c r="CO90" s="301"/>
      <c r="CP90" s="300"/>
      <c r="CQ90" s="301"/>
      <c r="CR90" s="300"/>
      <c r="CS90" s="301"/>
      <c r="CT90" s="300"/>
      <c r="CU90" s="301"/>
      <c r="CV90" s="300"/>
      <c r="CW90" s="301"/>
      <c r="CX90" s="300"/>
      <c r="CY90" s="301"/>
      <c r="CZ90" s="300"/>
      <c r="DA90" s="301"/>
      <c r="DB90" s="300"/>
      <c r="DC90" s="301"/>
      <c r="DD90" s="300"/>
      <c r="DE90" s="301"/>
      <c r="DF90" s="300"/>
      <c r="DG90" s="301"/>
      <c r="DH90" s="300"/>
      <c r="DI90" s="301"/>
      <c r="DJ90" s="300"/>
      <c r="DK90" s="301"/>
      <c r="DL90" s="300"/>
      <c r="DM90" s="301"/>
      <c r="DN90" s="300"/>
      <c r="DO90" s="301"/>
      <c r="DP90" s="300"/>
      <c r="DQ90" s="301"/>
    </row>
    <row r="91" spans="1:121" s="277" customFormat="1" x14ac:dyDescent="0.2">
      <c r="A91" s="286" t="s">
        <v>289</v>
      </c>
      <c r="B91" s="287">
        <v>0</v>
      </c>
      <c r="C91" s="287">
        <v>5.3E-3</v>
      </c>
      <c r="D91" s="287">
        <v>0</v>
      </c>
      <c r="E91" s="287">
        <v>7.3000000000000001E-3</v>
      </c>
      <c r="F91" s="287">
        <v>0</v>
      </c>
      <c r="G91" s="287">
        <v>6.7999999999999996E-3</v>
      </c>
      <c r="H91" s="288" t="s">
        <v>88</v>
      </c>
      <c r="I91" s="288">
        <v>6.0000000000000001E-3</v>
      </c>
      <c r="J91" s="288" t="s">
        <v>88</v>
      </c>
      <c r="K91" s="289">
        <v>4.7999999999999996E-3</v>
      </c>
      <c r="L91" s="288" t="s">
        <v>88</v>
      </c>
      <c r="M91" s="289">
        <v>1.3299999999999999E-2</v>
      </c>
      <c r="N91" s="288" t="s">
        <v>88</v>
      </c>
      <c r="O91" s="288">
        <v>8.3999999999999995E-3</v>
      </c>
      <c r="P91" s="288" t="s">
        <v>88</v>
      </c>
      <c r="Q91" s="289">
        <v>1.0500000000000001E-2</v>
      </c>
      <c r="R91" s="289" t="s">
        <v>88</v>
      </c>
      <c r="S91" s="289">
        <v>5.0000000000000001E-3</v>
      </c>
      <c r="T91" s="288" t="s">
        <v>88</v>
      </c>
      <c r="U91" s="289">
        <v>5.4999999999999997E-3</v>
      </c>
      <c r="V91" s="288" t="s">
        <v>88</v>
      </c>
      <c r="W91" s="290">
        <v>5.4000000000000003E-3</v>
      </c>
      <c r="X91" s="289" t="s">
        <v>88</v>
      </c>
      <c r="Y91" s="289">
        <v>1.6E-2</v>
      </c>
      <c r="Z91" s="289" t="s">
        <v>88</v>
      </c>
      <c r="AA91" s="289">
        <v>5.3E-3</v>
      </c>
      <c r="AB91" s="289" t="s">
        <v>88</v>
      </c>
      <c r="AC91" s="289">
        <v>1.0200000000000001E-2</v>
      </c>
      <c r="AD91" s="298" t="s">
        <v>287</v>
      </c>
      <c r="AE91" s="299">
        <v>6.8999999999999999E-3</v>
      </c>
      <c r="AF91" s="300" t="s">
        <v>287</v>
      </c>
      <c r="AG91" s="301">
        <v>6.6E-3</v>
      </c>
      <c r="AH91" s="298" t="s">
        <v>287</v>
      </c>
      <c r="AI91" s="299">
        <v>5.1999999999999998E-3</v>
      </c>
      <c r="AJ91" s="302" t="s">
        <v>287</v>
      </c>
      <c r="AK91" s="302">
        <v>6.0000000000000001E-3</v>
      </c>
      <c r="AL91" s="300" t="s">
        <v>287</v>
      </c>
      <c r="AM91" s="301">
        <v>3.8999999999999998E-3</v>
      </c>
      <c r="AN91" s="300" t="s">
        <v>287</v>
      </c>
      <c r="AO91" s="301">
        <v>5.8999999999999999E-3</v>
      </c>
      <c r="AP91" s="300" t="s">
        <v>287</v>
      </c>
      <c r="AQ91" s="301">
        <v>6.7000000000000002E-3</v>
      </c>
      <c r="AR91" s="298" t="s">
        <v>287</v>
      </c>
      <c r="AS91" s="299">
        <v>2.3E-3</v>
      </c>
      <c r="AT91" s="298" t="s">
        <v>287</v>
      </c>
      <c r="AU91" s="299">
        <v>5.4000000000000003E-3</v>
      </c>
      <c r="AV91" s="300" t="s">
        <v>287</v>
      </c>
      <c r="AW91" s="301">
        <v>2.5999999999999999E-3</v>
      </c>
      <c r="AX91" s="300" t="s">
        <v>287</v>
      </c>
      <c r="AY91" s="301">
        <v>5.1999999999999998E-3</v>
      </c>
      <c r="AZ91" s="300" t="s">
        <v>287</v>
      </c>
      <c r="BA91" s="301">
        <v>8.6E-3</v>
      </c>
      <c r="BB91" s="300" t="s">
        <v>287</v>
      </c>
      <c r="BC91" s="301">
        <v>4.3E-3</v>
      </c>
      <c r="BD91" s="300" t="s">
        <v>287</v>
      </c>
      <c r="BE91" s="301">
        <v>3.5000000000000001E-3</v>
      </c>
      <c r="BF91" s="300" t="s">
        <v>287</v>
      </c>
      <c r="BG91" s="301">
        <v>5.1000000000000004E-3</v>
      </c>
      <c r="BH91" s="300" t="s">
        <v>287</v>
      </c>
      <c r="BI91" s="301">
        <v>2.8E-3</v>
      </c>
      <c r="BJ91" s="300" t="s">
        <v>287</v>
      </c>
      <c r="BK91" s="301">
        <v>4.4000000000000003E-3</v>
      </c>
      <c r="BL91" s="303" t="s">
        <v>287</v>
      </c>
      <c r="BM91" s="304">
        <v>5.1000000000000004E-3</v>
      </c>
      <c r="BN91" s="300" t="s">
        <v>287</v>
      </c>
      <c r="BO91" s="301">
        <v>3.2000000000000002E-3</v>
      </c>
      <c r="BP91" s="300" t="s">
        <v>287</v>
      </c>
      <c r="BQ91" s="301">
        <v>6.4000000000000003E-3</v>
      </c>
      <c r="BR91" s="300" t="s">
        <v>287</v>
      </c>
      <c r="BS91" s="301">
        <v>4.4000000000000003E-3</v>
      </c>
      <c r="BT91" s="54" t="s">
        <v>287</v>
      </c>
      <c r="BU91" s="301">
        <v>6.0000000000000001E-3</v>
      </c>
      <c r="BV91" s="54" t="s">
        <v>88</v>
      </c>
      <c r="BW91" s="301">
        <v>3.0300000000000001E-2</v>
      </c>
      <c r="BX91" s="300"/>
      <c r="BY91" s="301"/>
      <c r="BZ91" s="300"/>
      <c r="CA91" s="301"/>
      <c r="CB91" s="300"/>
      <c r="CC91" s="301"/>
      <c r="CD91" s="300"/>
      <c r="CE91" s="301"/>
      <c r="CF91" s="300"/>
      <c r="CG91" s="301"/>
      <c r="CH91" s="300"/>
      <c r="CI91" s="301"/>
      <c r="CJ91" s="300"/>
      <c r="CK91" s="301"/>
      <c r="CL91" s="300"/>
      <c r="CM91" s="301"/>
      <c r="CN91" s="300"/>
      <c r="CO91" s="301"/>
      <c r="CP91" s="300"/>
      <c r="CQ91" s="301"/>
      <c r="CR91" s="300"/>
      <c r="CS91" s="301"/>
      <c r="CT91" s="300"/>
      <c r="CU91" s="301"/>
      <c r="CV91" s="300"/>
      <c r="CW91" s="301"/>
      <c r="CX91" s="300"/>
      <c r="CY91" s="301"/>
      <c r="CZ91" s="300"/>
      <c r="DA91" s="301"/>
      <c r="DB91" s="300"/>
      <c r="DC91" s="301"/>
      <c r="DD91" s="300"/>
      <c r="DE91" s="301"/>
      <c r="DF91" s="300"/>
      <c r="DG91" s="301"/>
      <c r="DH91" s="300"/>
      <c r="DI91" s="301"/>
      <c r="DJ91" s="300"/>
      <c r="DK91" s="301"/>
      <c r="DL91" s="300"/>
      <c r="DM91" s="301"/>
      <c r="DN91" s="300"/>
      <c r="DO91" s="301"/>
      <c r="DP91" s="300"/>
      <c r="DQ91" s="301"/>
    </row>
    <row r="92" spans="1:121" s="277" customFormat="1" x14ac:dyDescent="0.2">
      <c r="A92" s="286" t="s">
        <v>290</v>
      </c>
      <c r="B92" s="287">
        <v>0</v>
      </c>
      <c r="C92" s="287">
        <v>0</v>
      </c>
      <c r="D92" s="287">
        <v>0</v>
      </c>
      <c r="E92" s="287">
        <v>2.2000000000000001E-3</v>
      </c>
      <c r="F92" s="287">
        <v>0</v>
      </c>
      <c r="G92" s="287">
        <v>3.3999999999999998E-3</v>
      </c>
      <c r="H92" s="288" t="s">
        <v>88</v>
      </c>
      <c r="I92" s="288">
        <v>2.0000000000000001E-4</v>
      </c>
      <c r="J92" s="288" t="s">
        <v>88</v>
      </c>
      <c r="K92" s="289">
        <v>2.0000000000000001E-4</v>
      </c>
      <c r="L92" s="288" t="s">
        <v>88</v>
      </c>
      <c r="M92" s="289">
        <v>3.8999999999999998E-3</v>
      </c>
      <c r="N92" s="288" t="s">
        <v>88</v>
      </c>
      <c r="O92" s="288">
        <v>2.9999999999999997E-4</v>
      </c>
      <c r="P92" s="288" t="s">
        <v>88</v>
      </c>
      <c r="Q92" s="289">
        <v>2.3999999999999998E-3</v>
      </c>
      <c r="R92" s="289" t="s">
        <v>88</v>
      </c>
      <c r="S92" s="289">
        <v>5.9999999999999995E-4</v>
      </c>
      <c r="T92" s="288" t="s">
        <v>88</v>
      </c>
      <c r="U92" s="289">
        <v>4.0000000000000002E-4</v>
      </c>
      <c r="V92" s="288" t="s">
        <v>88</v>
      </c>
      <c r="W92" s="290">
        <v>2.9999999999999997E-4</v>
      </c>
      <c r="X92" s="289" t="s">
        <v>88</v>
      </c>
      <c r="Y92" s="289">
        <v>1.8E-3</v>
      </c>
      <c r="Z92" s="289" t="s">
        <v>88</v>
      </c>
      <c r="AA92" s="289">
        <v>4.0000000000000002E-4</v>
      </c>
      <c r="AB92" s="289" t="s">
        <v>88</v>
      </c>
      <c r="AC92" s="289">
        <v>2.5000000000000001E-3</v>
      </c>
      <c r="AD92" s="298" t="s">
        <v>287</v>
      </c>
      <c r="AE92" s="299">
        <v>5.9999999999999995E-4</v>
      </c>
      <c r="AF92" s="300" t="s">
        <v>287</v>
      </c>
      <c r="AG92" s="301">
        <v>1.4E-3</v>
      </c>
      <c r="AH92" s="298" t="s">
        <v>287</v>
      </c>
      <c r="AI92" s="299">
        <v>5.0000000000000001E-4</v>
      </c>
      <c r="AJ92" s="302" t="s">
        <v>287</v>
      </c>
      <c r="AK92" s="302">
        <v>1.8E-3</v>
      </c>
      <c r="AL92" s="300" t="s">
        <v>287</v>
      </c>
      <c r="AM92" s="301">
        <v>5.9999999999999995E-4</v>
      </c>
      <c r="AN92" s="300" t="s">
        <v>287</v>
      </c>
      <c r="AO92" s="301">
        <v>2.9999999999999997E-4</v>
      </c>
      <c r="AP92" s="300" t="s">
        <v>287</v>
      </c>
      <c r="AQ92" s="301">
        <v>2.9999999999999997E-4</v>
      </c>
      <c r="AR92" s="298" t="s">
        <v>287</v>
      </c>
      <c r="AS92" s="299">
        <v>2.3999999999999998E-3</v>
      </c>
      <c r="AT92" s="298" t="s">
        <v>287</v>
      </c>
      <c r="AU92" s="299">
        <v>1.8E-3</v>
      </c>
      <c r="AV92" s="300" t="s">
        <v>287</v>
      </c>
      <c r="AW92" s="301">
        <v>8.9999999999999998E-4</v>
      </c>
      <c r="AX92" s="300" t="s">
        <v>287</v>
      </c>
      <c r="AY92" s="301">
        <v>3.3E-3</v>
      </c>
      <c r="AZ92" s="300" t="s">
        <v>287</v>
      </c>
      <c r="BA92" s="301">
        <v>1.8E-3</v>
      </c>
      <c r="BB92" s="300" t="s">
        <v>287</v>
      </c>
      <c r="BC92" s="301">
        <v>2E-3</v>
      </c>
      <c r="BD92" s="300" t="s">
        <v>287</v>
      </c>
      <c r="BE92" s="301">
        <v>1.8E-3</v>
      </c>
      <c r="BF92" s="300" t="s">
        <v>287</v>
      </c>
      <c r="BG92" s="301">
        <v>8.0000000000000004E-4</v>
      </c>
      <c r="BH92" s="300" t="s">
        <v>287</v>
      </c>
      <c r="BI92" s="301">
        <v>1.4E-3</v>
      </c>
      <c r="BJ92" s="300" t="s">
        <v>287</v>
      </c>
      <c r="BK92" s="301">
        <v>5.9999999999999995E-4</v>
      </c>
      <c r="BL92" s="303" t="s">
        <v>287</v>
      </c>
      <c r="BM92" s="304">
        <v>3.0999999999999999E-3</v>
      </c>
      <c r="BN92" s="300" t="s">
        <v>287</v>
      </c>
      <c r="BO92" s="301">
        <v>2.9999999999999997E-4</v>
      </c>
      <c r="BP92" s="300" t="s">
        <v>287</v>
      </c>
      <c r="BQ92" s="301">
        <v>2.0000000000000001E-4</v>
      </c>
      <c r="BR92" s="300" t="s">
        <v>287</v>
      </c>
      <c r="BS92" s="301">
        <v>0</v>
      </c>
      <c r="BT92" s="54" t="s">
        <v>287</v>
      </c>
      <c r="BU92" s="306">
        <v>0</v>
      </c>
      <c r="BV92" s="54" t="s">
        <v>88</v>
      </c>
      <c r="BW92" s="301">
        <v>6.0000000000000001E-3</v>
      </c>
      <c r="BX92" s="300"/>
      <c r="BY92" s="301"/>
      <c r="BZ92" s="300"/>
      <c r="CA92" s="301"/>
      <c r="CB92" s="300"/>
      <c r="CC92" s="301"/>
      <c r="CD92" s="300"/>
      <c r="CE92" s="301"/>
      <c r="CF92" s="300"/>
      <c r="CG92" s="301"/>
      <c r="CH92" s="300"/>
      <c r="CI92" s="301"/>
      <c r="CJ92" s="300"/>
      <c r="CK92" s="301"/>
      <c r="CL92" s="300"/>
      <c r="CM92" s="301"/>
      <c r="CN92" s="300"/>
      <c r="CO92" s="301"/>
      <c r="CP92" s="300"/>
      <c r="CQ92" s="301"/>
      <c r="CR92" s="300"/>
      <c r="CS92" s="301"/>
      <c r="CT92" s="300"/>
      <c r="CU92" s="301"/>
      <c r="CV92" s="300"/>
      <c r="CW92" s="301"/>
      <c r="CX92" s="300"/>
      <c r="CY92" s="301"/>
      <c r="CZ92" s="300"/>
      <c r="DA92" s="301"/>
      <c r="DB92" s="300"/>
      <c r="DC92" s="301"/>
      <c r="DD92" s="300"/>
      <c r="DE92" s="301"/>
      <c r="DF92" s="300"/>
      <c r="DG92" s="301"/>
      <c r="DH92" s="300"/>
      <c r="DI92" s="301"/>
      <c r="DJ92" s="300"/>
      <c r="DK92" s="301"/>
      <c r="DL92" s="300"/>
      <c r="DM92" s="301"/>
      <c r="DN92" s="300"/>
      <c r="DO92" s="301"/>
      <c r="DP92" s="300"/>
      <c r="DQ92" s="301"/>
    </row>
    <row r="93" spans="1:121" s="277" customFormat="1" x14ac:dyDescent="0.2">
      <c r="A93" s="286" t="s">
        <v>291</v>
      </c>
      <c r="B93" s="287">
        <v>0</v>
      </c>
      <c r="C93" s="287">
        <v>1.4E-3</v>
      </c>
      <c r="D93" s="287">
        <v>0</v>
      </c>
      <c r="E93" s="287">
        <v>0</v>
      </c>
      <c r="F93" s="287">
        <v>0</v>
      </c>
      <c r="G93" s="287">
        <v>0</v>
      </c>
      <c r="H93" s="288" t="s">
        <v>88</v>
      </c>
      <c r="I93" s="288">
        <v>0</v>
      </c>
      <c r="J93" s="288" t="s">
        <v>88</v>
      </c>
      <c r="K93" s="289">
        <v>0</v>
      </c>
      <c r="L93" s="288" t="s">
        <v>88</v>
      </c>
      <c r="M93" s="289">
        <v>0</v>
      </c>
      <c r="N93" s="288" t="s">
        <v>88</v>
      </c>
      <c r="O93" s="288">
        <v>0</v>
      </c>
      <c r="P93" s="288" t="s">
        <v>88</v>
      </c>
      <c r="Q93" s="289">
        <v>0</v>
      </c>
      <c r="R93" s="289" t="s">
        <v>88</v>
      </c>
      <c r="S93" s="289" t="s">
        <v>88</v>
      </c>
      <c r="T93" s="288" t="s">
        <v>88</v>
      </c>
      <c r="U93" s="289" t="s">
        <v>88</v>
      </c>
      <c r="V93" s="288" t="s">
        <v>88</v>
      </c>
      <c r="W93" s="290" t="s">
        <v>88</v>
      </c>
      <c r="X93" s="289" t="s">
        <v>88</v>
      </c>
      <c r="Y93" s="289" t="s">
        <v>88</v>
      </c>
      <c r="Z93" s="289" t="s">
        <v>88</v>
      </c>
      <c r="AA93" s="307" t="s">
        <v>88</v>
      </c>
      <c r="AB93" s="289" t="s">
        <v>88</v>
      </c>
      <c r="AC93" s="289" t="s">
        <v>88</v>
      </c>
      <c r="AD93" s="298" t="s">
        <v>287</v>
      </c>
      <c r="AE93" s="299" t="s">
        <v>287</v>
      </c>
      <c r="AF93" s="300" t="s">
        <v>287</v>
      </c>
      <c r="AG93" s="301" t="s">
        <v>287</v>
      </c>
      <c r="AH93" s="298" t="s">
        <v>287</v>
      </c>
      <c r="AI93" s="299" t="s">
        <v>287</v>
      </c>
      <c r="AJ93" s="302" t="s">
        <v>287</v>
      </c>
      <c r="AK93" s="302" t="s">
        <v>287</v>
      </c>
      <c r="AL93" s="300" t="s">
        <v>287</v>
      </c>
      <c r="AM93" s="301" t="s">
        <v>287</v>
      </c>
      <c r="AN93" s="300" t="s">
        <v>287</v>
      </c>
      <c r="AO93" s="301" t="s">
        <v>287</v>
      </c>
      <c r="AP93" s="300" t="s">
        <v>287</v>
      </c>
      <c r="AQ93" s="301" t="s">
        <v>287</v>
      </c>
      <c r="AR93" s="298" t="s">
        <v>287</v>
      </c>
      <c r="AS93" s="299" t="s">
        <v>287</v>
      </c>
      <c r="AT93" s="298" t="s">
        <v>287</v>
      </c>
      <c r="AU93" s="299" t="s">
        <v>287</v>
      </c>
      <c r="AV93" s="300" t="s">
        <v>287</v>
      </c>
      <c r="AW93" s="301" t="s">
        <v>287</v>
      </c>
      <c r="AX93" s="300" t="s">
        <v>287</v>
      </c>
      <c r="AY93" s="301" t="s">
        <v>287</v>
      </c>
      <c r="AZ93" s="300" t="s">
        <v>287</v>
      </c>
      <c r="BA93" s="301" t="s">
        <v>287</v>
      </c>
      <c r="BB93" s="300" t="s">
        <v>287</v>
      </c>
      <c r="BC93" s="301" t="s">
        <v>287</v>
      </c>
      <c r="BD93" s="300" t="s">
        <v>287</v>
      </c>
      <c r="BE93" s="301" t="s">
        <v>287</v>
      </c>
      <c r="BF93" s="300" t="s">
        <v>287</v>
      </c>
      <c r="BG93" s="301" t="s">
        <v>287</v>
      </c>
      <c r="BH93" s="300" t="s">
        <v>287</v>
      </c>
      <c r="BI93" s="301" t="s">
        <v>287</v>
      </c>
      <c r="BJ93" s="300" t="s">
        <v>287</v>
      </c>
      <c r="BK93" s="301" t="s">
        <v>287</v>
      </c>
      <c r="BL93" s="303" t="s">
        <v>287</v>
      </c>
      <c r="BM93" s="304" t="s">
        <v>287</v>
      </c>
      <c r="BN93" s="300" t="s">
        <v>287</v>
      </c>
      <c r="BO93" s="301" t="s">
        <v>287</v>
      </c>
      <c r="BP93" s="300" t="s">
        <v>287</v>
      </c>
      <c r="BQ93" s="301" t="s">
        <v>287</v>
      </c>
      <c r="BR93" s="300" t="s">
        <v>287</v>
      </c>
      <c r="BS93" s="301" t="s">
        <v>287</v>
      </c>
      <c r="BT93" s="54" t="s">
        <v>287</v>
      </c>
      <c r="BU93" s="305" t="s">
        <v>287</v>
      </c>
      <c r="BV93" s="54" t="s">
        <v>88</v>
      </c>
      <c r="BW93" s="301">
        <v>0</v>
      </c>
      <c r="BX93" s="300"/>
      <c r="BY93" s="301"/>
      <c r="BZ93" s="300"/>
      <c r="CA93" s="301"/>
      <c r="CB93" s="300"/>
      <c r="CC93" s="301"/>
      <c r="CD93" s="300"/>
      <c r="CE93" s="301"/>
      <c r="CF93" s="300"/>
      <c r="CG93" s="301"/>
      <c r="CH93" s="300"/>
      <c r="CI93" s="301"/>
      <c r="CJ93" s="300"/>
      <c r="CK93" s="301"/>
      <c r="CL93" s="300"/>
      <c r="CM93" s="301"/>
      <c r="CN93" s="300"/>
      <c r="CO93" s="301"/>
      <c r="CP93" s="300"/>
      <c r="CQ93" s="301"/>
      <c r="CR93" s="300"/>
      <c r="CS93" s="301"/>
      <c r="CT93" s="300"/>
      <c r="CU93" s="301"/>
      <c r="CV93" s="300"/>
      <c r="CW93" s="301"/>
      <c r="CX93" s="300"/>
      <c r="CY93" s="301"/>
      <c r="CZ93" s="300"/>
      <c r="DA93" s="301"/>
      <c r="DB93" s="300"/>
      <c r="DC93" s="301"/>
      <c r="DD93" s="300"/>
      <c r="DE93" s="301"/>
      <c r="DF93" s="300"/>
      <c r="DG93" s="301"/>
      <c r="DH93" s="300"/>
      <c r="DI93" s="301"/>
      <c r="DJ93" s="300"/>
      <c r="DK93" s="301"/>
      <c r="DL93" s="300"/>
      <c r="DM93" s="301"/>
      <c r="DN93" s="300"/>
      <c r="DO93" s="301"/>
      <c r="DP93" s="300"/>
      <c r="DQ93" s="301"/>
    </row>
    <row r="94" spans="1:121" s="277" customFormat="1" x14ac:dyDescent="0.2">
      <c r="A94" s="286" t="s">
        <v>292</v>
      </c>
      <c r="B94" s="287">
        <v>0</v>
      </c>
      <c r="C94" s="287">
        <v>3.9300000000000002E-2</v>
      </c>
      <c r="D94" s="287">
        <v>0</v>
      </c>
      <c r="E94" s="287">
        <v>2.8799999999999999E-2</v>
      </c>
      <c r="F94" s="287">
        <v>0</v>
      </c>
      <c r="G94" s="287">
        <v>1.72E-2</v>
      </c>
      <c r="H94" s="288" t="s">
        <v>88</v>
      </c>
      <c r="I94" s="288">
        <v>2.01E-2</v>
      </c>
      <c r="J94" s="288" t="s">
        <v>88</v>
      </c>
      <c r="K94" s="289">
        <v>2.3199999999999998E-2</v>
      </c>
      <c r="L94" s="288" t="s">
        <v>88</v>
      </c>
      <c r="M94" s="289">
        <v>2.8799999999999999E-2</v>
      </c>
      <c r="N94" s="288" t="s">
        <v>88</v>
      </c>
      <c r="O94" s="288">
        <v>2.1299999999999999E-2</v>
      </c>
      <c r="P94" s="288" t="s">
        <v>88</v>
      </c>
      <c r="Q94" s="289">
        <v>1.89E-2</v>
      </c>
      <c r="R94" s="289" t="s">
        <v>88</v>
      </c>
      <c r="S94" s="289">
        <v>1.9199999999999998E-2</v>
      </c>
      <c r="T94" s="288" t="s">
        <v>88</v>
      </c>
      <c r="U94" s="289">
        <v>2.81E-2</v>
      </c>
      <c r="V94" s="288" t="s">
        <v>88</v>
      </c>
      <c r="W94" s="290">
        <v>1.7000000000000001E-2</v>
      </c>
      <c r="X94" s="289" t="s">
        <v>88</v>
      </c>
      <c r="Y94" s="289">
        <v>3.8199999999999998E-2</v>
      </c>
      <c r="Z94" s="289" t="s">
        <v>88</v>
      </c>
      <c r="AA94" s="289">
        <v>2.6499999999999999E-2</v>
      </c>
      <c r="AB94" s="289" t="s">
        <v>88</v>
      </c>
      <c r="AC94" s="289">
        <v>3.6400000000000002E-2</v>
      </c>
      <c r="AD94" s="298" t="s">
        <v>287</v>
      </c>
      <c r="AE94" s="299">
        <v>2.5600000000000001E-2</v>
      </c>
      <c r="AF94" s="300" t="s">
        <v>287</v>
      </c>
      <c r="AG94" s="301">
        <v>2.3599999999999999E-2</v>
      </c>
      <c r="AH94" s="298" t="s">
        <v>287</v>
      </c>
      <c r="AI94" s="299">
        <v>1.78E-2</v>
      </c>
      <c r="AJ94" s="302" t="s">
        <v>287</v>
      </c>
      <c r="AK94" s="302">
        <v>1.8599999999999998E-2</v>
      </c>
      <c r="AL94" s="300" t="s">
        <v>287</v>
      </c>
      <c r="AM94" s="301">
        <v>2.2200000000000001E-2</v>
      </c>
      <c r="AN94" s="300" t="s">
        <v>287</v>
      </c>
      <c r="AO94" s="301">
        <v>2.4500000000000001E-2</v>
      </c>
      <c r="AP94" s="300" t="s">
        <v>287</v>
      </c>
      <c r="AQ94" s="301">
        <v>2.2700000000000001E-2</v>
      </c>
      <c r="AR94" s="298" t="s">
        <v>287</v>
      </c>
      <c r="AS94" s="299">
        <v>2.2499999999999999E-2</v>
      </c>
      <c r="AT94" s="298" t="s">
        <v>287</v>
      </c>
      <c r="AU94" s="299">
        <v>2.5000000000000001E-2</v>
      </c>
      <c r="AV94" s="300" t="s">
        <v>287</v>
      </c>
      <c r="AW94" s="301">
        <v>2.23E-2</v>
      </c>
      <c r="AX94" s="300" t="s">
        <v>287</v>
      </c>
      <c r="AY94" s="301">
        <v>2.7300000000000001E-2</v>
      </c>
      <c r="AZ94" s="300" t="s">
        <v>287</v>
      </c>
      <c r="BA94" s="301">
        <v>4.2599999999999999E-2</v>
      </c>
      <c r="BB94" s="300" t="s">
        <v>287</v>
      </c>
      <c r="BC94" s="301">
        <v>2.7799999999999998E-2</v>
      </c>
      <c r="BD94" s="300" t="s">
        <v>287</v>
      </c>
      <c r="BE94" s="301">
        <v>1.9300000000000001E-2</v>
      </c>
      <c r="BF94" s="300" t="s">
        <v>287</v>
      </c>
      <c r="BG94" s="301">
        <v>2.2800000000000001E-2</v>
      </c>
      <c r="BH94" s="300" t="s">
        <v>287</v>
      </c>
      <c r="BI94" s="301">
        <v>2.0899999999999998E-2</v>
      </c>
      <c r="BJ94" s="300" t="s">
        <v>287</v>
      </c>
      <c r="BK94" s="301">
        <v>3.1099999999999999E-2</v>
      </c>
      <c r="BL94" s="303" t="s">
        <v>287</v>
      </c>
      <c r="BM94" s="304">
        <v>2.5000000000000001E-2</v>
      </c>
      <c r="BN94" s="300" t="s">
        <v>287</v>
      </c>
      <c r="BO94" s="301">
        <v>2.7900000000000001E-2</v>
      </c>
      <c r="BP94" s="300" t="s">
        <v>287</v>
      </c>
      <c r="BQ94" s="301">
        <v>2.5399999999999999E-2</v>
      </c>
      <c r="BR94" s="300" t="s">
        <v>287</v>
      </c>
      <c r="BS94" s="301">
        <v>2.3800000000000002E-2</v>
      </c>
      <c r="BT94" s="54" t="s">
        <v>287</v>
      </c>
      <c r="BU94" s="301">
        <v>2.5600000000000001E-2</v>
      </c>
      <c r="BV94" s="54" t="s">
        <v>88</v>
      </c>
      <c r="BW94" s="301">
        <v>3.6400000000000002E-2</v>
      </c>
      <c r="BX94" s="300"/>
      <c r="BY94" s="301"/>
      <c r="BZ94" s="300"/>
      <c r="CA94" s="301"/>
      <c r="CB94" s="300"/>
      <c r="CC94" s="301"/>
      <c r="CD94" s="300"/>
      <c r="CE94" s="301"/>
      <c r="CF94" s="300"/>
      <c r="CG94" s="301"/>
      <c r="CH94" s="300"/>
      <c r="CI94" s="301"/>
      <c r="CJ94" s="300"/>
      <c r="CK94" s="301"/>
      <c r="CL94" s="300"/>
      <c r="CM94" s="301"/>
      <c r="CN94" s="300"/>
      <c r="CO94" s="301"/>
      <c r="CP94" s="300"/>
      <c r="CQ94" s="301"/>
      <c r="CR94" s="300"/>
      <c r="CS94" s="301"/>
      <c r="CT94" s="300"/>
      <c r="CU94" s="301"/>
      <c r="CV94" s="300"/>
      <c r="CW94" s="301"/>
      <c r="CX94" s="300"/>
      <c r="CY94" s="301"/>
      <c r="CZ94" s="300"/>
      <c r="DA94" s="301"/>
      <c r="DB94" s="300"/>
      <c r="DC94" s="301"/>
      <c r="DD94" s="300"/>
      <c r="DE94" s="301"/>
      <c r="DF94" s="300"/>
      <c r="DG94" s="301"/>
      <c r="DH94" s="300"/>
      <c r="DI94" s="301"/>
      <c r="DJ94" s="300"/>
      <c r="DK94" s="301"/>
      <c r="DL94" s="300"/>
      <c r="DM94" s="301"/>
      <c r="DN94" s="300"/>
      <c r="DO94" s="301"/>
      <c r="DP94" s="300"/>
      <c r="DQ94" s="301"/>
    </row>
    <row r="95" spans="1:121" s="277" customFormat="1" x14ac:dyDescent="0.2">
      <c r="A95" s="286" t="s">
        <v>293</v>
      </c>
      <c r="B95" s="287">
        <v>0</v>
      </c>
      <c r="C95" s="287">
        <v>0</v>
      </c>
      <c r="D95" s="287">
        <v>0</v>
      </c>
      <c r="E95" s="287">
        <v>0</v>
      </c>
      <c r="F95" s="287">
        <v>0</v>
      </c>
      <c r="G95" s="287">
        <v>0</v>
      </c>
      <c r="H95" s="288" t="s">
        <v>88</v>
      </c>
      <c r="I95" s="288">
        <v>0</v>
      </c>
      <c r="J95" s="288" t="s">
        <v>88</v>
      </c>
      <c r="K95" s="289">
        <v>0</v>
      </c>
      <c r="L95" s="288" t="s">
        <v>88</v>
      </c>
      <c r="M95" s="289">
        <v>0</v>
      </c>
      <c r="N95" s="288" t="s">
        <v>88</v>
      </c>
      <c r="O95" s="288">
        <v>0</v>
      </c>
      <c r="P95" s="288" t="s">
        <v>88</v>
      </c>
      <c r="Q95" s="289">
        <v>0</v>
      </c>
      <c r="R95" s="288" t="s">
        <v>88</v>
      </c>
      <c r="S95" s="289" t="s">
        <v>88</v>
      </c>
      <c r="T95" s="288" t="s">
        <v>88</v>
      </c>
      <c r="U95" s="289" t="s">
        <v>88</v>
      </c>
      <c r="V95" s="288" t="s">
        <v>88</v>
      </c>
      <c r="W95" s="290" t="s">
        <v>88</v>
      </c>
      <c r="X95" s="289" t="s">
        <v>88</v>
      </c>
      <c r="Y95" s="289" t="s">
        <v>88</v>
      </c>
      <c r="Z95" s="289" t="s">
        <v>88</v>
      </c>
      <c r="AA95" s="289" t="s">
        <v>88</v>
      </c>
      <c r="AB95" s="289" t="s">
        <v>88</v>
      </c>
      <c r="AC95" s="289" t="s">
        <v>88</v>
      </c>
      <c r="AD95" s="298" t="s">
        <v>287</v>
      </c>
      <c r="AE95" s="299" t="s">
        <v>287</v>
      </c>
      <c r="AF95" s="300" t="s">
        <v>287</v>
      </c>
      <c r="AG95" s="301" t="s">
        <v>287</v>
      </c>
      <c r="AH95" s="298" t="s">
        <v>287</v>
      </c>
      <c r="AI95" s="299" t="s">
        <v>287</v>
      </c>
      <c r="AJ95" s="302" t="s">
        <v>287</v>
      </c>
      <c r="AK95" s="302" t="s">
        <v>287</v>
      </c>
      <c r="AL95" s="300" t="s">
        <v>287</v>
      </c>
      <c r="AM95" s="301" t="s">
        <v>287</v>
      </c>
      <c r="AN95" s="300" t="s">
        <v>287</v>
      </c>
      <c r="AO95" s="301" t="s">
        <v>287</v>
      </c>
      <c r="AP95" s="300" t="s">
        <v>287</v>
      </c>
      <c r="AQ95" s="301" t="s">
        <v>287</v>
      </c>
      <c r="AR95" s="298" t="s">
        <v>287</v>
      </c>
      <c r="AS95" s="299" t="s">
        <v>287</v>
      </c>
      <c r="AT95" s="298" t="s">
        <v>287</v>
      </c>
      <c r="AU95" s="299" t="s">
        <v>287</v>
      </c>
      <c r="AV95" s="300" t="s">
        <v>287</v>
      </c>
      <c r="AW95" s="301" t="s">
        <v>287</v>
      </c>
      <c r="AX95" s="300" t="s">
        <v>287</v>
      </c>
      <c r="AY95" s="301" t="s">
        <v>287</v>
      </c>
      <c r="AZ95" s="300" t="s">
        <v>287</v>
      </c>
      <c r="BA95" s="301" t="s">
        <v>287</v>
      </c>
      <c r="BB95" s="300" t="s">
        <v>287</v>
      </c>
      <c r="BC95" s="301" t="s">
        <v>287</v>
      </c>
      <c r="BD95" s="300" t="s">
        <v>287</v>
      </c>
      <c r="BE95" s="301" t="s">
        <v>287</v>
      </c>
      <c r="BF95" s="300" t="s">
        <v>287</v>
      </c>
      <c r="BG95" s="301" t="s">
        <v>287</v>
      </c>
      <c r="BH95" s="300" t="s">
        <v>287</v>
      </c>
      <c r="BI95" s="301" t="s">
        <v>287</v>
      </c>
      <c r="BJ95" s="300" t="s">
        <v>287</v>
      </c>
      <c r="BK95" s="301" t="s">
        <v>287</v>
      </c>
      <c r="BL95" s="303" t="s">
        <v>287</v>
      </c>
      <c r="BM95" s="304" t="s">
        <v>287</v>
      </c>
      <c r="BN95" s="300" t="s">
        <v>287</v>
      </c>
      <c r="BO95" s="301" t="s">
        <v>287</v>
      </c>
      <c r="BP95" s="300" t="s">
        <v>287</v>
      </c>
      <c r="BQ95" s="301" t="s">
        <v>287</v>
      </c>
      <c r="BR95" s="300" t="s">
        <v>287</v>
      </c>
      <c r="BS95" s="301" t="s">
        <v>287</v>
      </c>
      <c r="BT95" s="54" t="s">
        <v>287</v>
      </c>
      <c r="BU95" s="305" t="s">
        <v>287</v>
      </c>
      <c r="BV95" s="54" t="s">
        <v>88</v>
      </c>
      <c r="BW95" s="305" t="s">
        <v>88</v>
      </c>
      <c r="BX95" s="300"/>
      <c r="BY95" s="301"/>
      <c r="BZ95" s="300"/>
      <c r="CA95" s="301"/>
      <c r="CB95" s="300"/>
      <c r="CC95" s="301"/>
      <c r="CD95" s="300"/>
      <c r="CE95" s="301"/>
      <c r="CF95" s="300"/>
      <c r="CG95" s="301"/>
      <c r="CH95" s="300"/>
      <c r="CI95" s="301"/>
      <c r="CJ95" s="300"/>
      <c r="CK95" s="301"/>
      <c r="CL95" s="300"/>
      <c r="CM95" s="301"/>
      <c r="CN95" s="300"/>
      <c r="CO95" s="301"/>
      <c r="CP95" s="300"/>
      <c r="CQ95" s="301"/>
      <c r="CR95" s="300"/>
      <c r="CS95" s="301"/>
      <c r="CT95" s="300"/>
      <c r="CU95" s="301"/>
      <c r="CV95" s="300"/>
      <c r="CW95" s="301"/>
      <c r="CX95" s="300"/>
      <c r="CY95" s="301"/>
      <c r="CZ95" s="300"/>
      <c r="DA95" s="301"/>
      <c r="DB95" s="300"/>
      <c r="DC95" s="301"/>
      <c r="DD95" s="300"/>
      <c r="DE95" s="301"/>
      <c r="DF95" s="300"/>
      <c r="DG95" s="301"/>
      <c r="DH95" s="300"/>
      <c r="DI95" s="301"/>
      <c r="DJ95" s="300"/>
      <c r="DK95" s="301"/>
      <c r="DL95" s="300"/>
      <c r="DM95" s="301"/>
      <c r="DN95" s="300"/>
      <c r="DO95" s="301"/>
      <c r="DP95" s="300"/>
      <c r="DQ95" s="301"/>
    </row>
    <row r="96" spans="1:121" s="277" customFormat="1" x14ac:dyDescent="0.2">
      <c r="A96" s="286" t="s">
        <v>294</v>
      </c>
      <c r="B96" s="287">
        <v>0</v>
      </c>
      <c r="C96" s="287">
        <v>0</v>
      </c>
      <c r="D96" s="287">
        <v>0</v>
      </c>
      <c r="E96" s="287">
        <v>0</v>
      </c>
      <c r="F96" s="287">
        <v>0</v>
      </c>
      <c r="G96" s="287">
        <v>6.7999999999999996E-3</v>
      </c>
      <c r="H96" s="288" t="s">
        <v>88</v>
      </c>
      <c r="I96" s="288">
        <v>8.3999999999999995E-3</v>
      </c>
      <c r="J96" s="288" t="s">
        <v>88</v>
      </c>
      <c r="K96" s="289">
        <v>2.8999999999999998E-3</v>
      </c>
      <c r="L96" s="288" t="s">
        <v>88</v>
      </c>
      <c r="M96" s="289">
        <v>1.41E-2</v>
      </c>
      <c r="N96" s="288" t="s">
        <v>88</v>
      </c>
      <c r="O96" s="288">
        <v>8.2000000000000007E-3</v>
      </c>
      <c r="P96" s="288" t="s">
        <v>88</v>
      </c>
      <c r="Q96" s="289">
        <v>1.6E-2</v>
      </c>
      <c r="R96" s="289" t="s">
        <v>88</v>
      </c>
      <c r="S96" s="289">
        <v>1.0999999999999999E-2</v>
      </c>
      <c r="T96" s="288" t="s">
        <v>88</v>
      </c>
      <c r="U96" s="289">
        <v>1.03E-2</v>
      </c>
      <c r="V96" s="288" t="s">
        <v>88</v>
      </c>
      <c r="W96" s="290">
        <v>8.9999999999999993E-3</v>
      </c>
      <c r="X96" s="289" t="s">
        <v>88</v>
      </c>
      <c r="Y96" s="289">
        <v>1.7100000000000001E-2</v>
      </c>
      <c r="Z96" s="289" t="s">
        <v>88</v>
      </c>
      <c r="AA96" s="289">
        <v>7.1000000000000004E-3</v>
      </c>
      <c r="AB96" s="289" t="s">
        <v>88</v>
      </c>
      <c r="AC96" s="289">
        <v>7.1000000000000004E-3</v>
      </c>
      <c r="AD96" s="298" t="s">
        <v>287</v>
      </c>
      <c r="AE96" s="299">
        <v>4.3E-3</v>
      </c>
      <c r="AF96" s="300" t="s">
        <v>287</v>
      </c>
      <c r="AG96" s="301">
        <v>3.3999999999999998E-3</v>
      </c>
      <c r="AH96" s="298" t="s">
        <v>287</v>
      </c>
      <c r="AI96" s="299">
        <v>2.2000000000000001E-3</v>
      </c>
      <c r="AJ96" s="302" t="s">
        <v>287</v>
      </c>
      <c r="AK96" s="302">
        <v>2.3999999999999998E-3</v>
      </c>
      <c r="AL96" s="300" t="s">
        <v>287</v>
      </c>
      <c r="AM96" s="301">
        <v>2.7000000000000001E-3</v>
      </c>
      <c r="AN96" s="300" t="s">
        <v>287</v>
      </c>
      <c r="AO96" s="301">
        <v>4.7999999999999996E-3</v>
      </c>
      <c r="AP96" s="300" t="s">
        <v>287</v>
      </c>
      <c r="AQ96" s="301">
        <v>2.5999999999999999E-3</v>
      </c>
      <c r="AR96" s="298" t="s">
        <v>287</v>
      </c>
      <c r="AS96" s="299">
        <v>3.5999999999999999E-3</v>
      </c>
      <c r="AT96" s="298" t="s">
        <v>287</v>
      </c>
      <c r="AU96" s="299">
        <v>3.5000000000000001E-3</v>
      </c>
      <c r="AV96" s="300" t="s">
        <v>287</v>
      </c>
      <c r="AW96" s="301">
        <v>0.16</v>
      </c>
      <c r="AX96" s="300" t="s">
        <v>287</v>
      </c>
      <c r="AY96" s="301">
        <v>2.3999999999999998E-3</v>
      </c>
      <c r="AZ96" s="300" t="s">
        <v>287</v>
      </c>
      <c r="BA96" s="301">
        <v>3.8999999999999998E-3</v>
      </c>
      <c r="BB96" s="300" t="s">
        <v>287</v>
      </c>
      <c r="BC96" s="301">
        <v>2.3999999999999998E-3</v>
      </c>
      <c r="BD96" s="300" t="s">
        <v>287</v>
      </c>
      <c r="BE96" s="301">
        <v>2.7000000000000001E-3</v>
      </c>
      <c r="BF96" s="300" t="s">
        <v>287</v>
      </c>
      <c r="BG96" s="301">
        <v>2.3999999999999998E-3</v>
      </c>
      <c r="BH96" s="300" t="s">
        <v>287</v>
      </c>
      <c r="BI96" s="301">
        <v>3.8999999999999998E-3</v>
      </c>
      <c r="BJ96" s="300" t="s">
        <v>287</v>
      </c>
      <c r="BK96" s="301">
        <v>2E-3</v>
      </c>
      <c r="BL96" s="303" t="s">
        <v>287</v>
      </c>
      <c r="BM96" s="304">
        <v>3.0999999999999999E-3</v>
      </c>
      <c r="BN96" s="300" t="s">
        <v>287</v>
      </c>
      <c r="BO96" s="301">
        <v>4.4999999999999997E-3</v>
      </c>
      <c r="BP96" s="300" t="s">
        <v>287</v>
      </c>
      <c r="BQ96" s="301">
        <v>2.7000000000000001E-3</v>
      </c>
      <c r="BR96" s="300" t="s">
        <v>287</v>
      </c>
      <c r="BS96" s="301">
        <v>1.1000000000000001E-3</v>
      </c>
      <c r="BT96" s="54" t="s">
        <v>287</v>
      </c>
      <c r="BU96" s="306">
        <v>0</v>
      </c>
      <c r="BV96" s="54" t="s">
        <v>88</v>
      </c>
      <c r="BW96" s="301">
        <v>1.52E-2</v>
      </c>
      <c r="BX96" s="300"/>
      <c r="BY96" s="301"/>
      <c r="BZ96" s="300"/>
      <c r="CA96" s="301"/>
      <c r="CB96" s="300"/>
      <c r="CC96" s="301"/>
      <c r="CD96" s="300"/>
      <c r="CE96" s="301"/>
      <c r="CF96" s="300"/>
      <c r="CG96" s="301"/>
      <c r="CH96" s="300"/>
      <c r="CI96" s="301"/>
      <c r="CJ96" s="300"/>
      <c r="CK96" s="301"/>
      <c r="CL96" s="300"/>
      <c r="CM96" s="301"/>
      <c r="CN96" s="300"/>
      <c r="CO96" s="301"/>
      <c r="CP96" s="300"/>
      <c r="CQ96" s="301"/>
      <c r="CR96" s="300"/>
      <c r="CS96" s="301"/>
      <c r="CT96" s="300"/>
      <c r="CU96" s="301"/>
      <c r="CV96" s="300"/>
      <c r="CW96" s="301"/>
      <c r="CX96" s="300"/>
      <c r="CY96" s="301"/>
      <c r="CZ96" s="300"/>
      <c r="DA96" s="301"/>
      <c r="DB96" s="300"/>
      <c r="DC96" s="301"/>
      <c r="DD96" s="300"/>
      <c r="DE96" s="301"/>
      <c r="DF96" s="300"/>
      <c r="DG96" s="301"/>
      <c r="DH96" s="300"/>
      <c r="DI96" s="301"/>
      <c r="DJ96" s="300"/>
      <c r="DK96" s="301"/>
      <c r="DL96" s="300"/>
      <c r="DM96" s="301"/>
      <c r="DN96" s="300"/>
      <c r="DO96" s="301"/>
      <c r="DP96" s="300"/>
      <c r="DQ96" s="301"/>
    </row>
    <row r="97" spans="1:121" s="277" customFormat="1" x14ac:dyDescent="0.2">
      <c r="A97" s="308" t="s">
        <v>295</v>
      </c>
      <c r="B97" s="288">
        <v>0</v>
      </c>
      <c r="C97" s="288">
        <v>0</v>
      </c>
      <c r="D97" s="288">
        <v>0</v>
      </c>
      <c r="E97" s="288">
        <v>0</v>
      </c>
      <c r="F97" s="288">
        <v>0</v>
      </c>
      <c r="G97" s="287">
        <v>0</v>
      </c>
      <c r="H97" s="288" t="s">
        <v>88</v>
      </c>
      <c r="I97" s="288">
        <v>0</v>
      </c>
      <c r="J97" s="288" t="s">
        <v>88</v>
      </c>
      <c r="K97" s="289">
        <v>0</v>
      </c>
      <c r="L97" s="288" t="s">
        <v>88</v>
      </c>
      <c r="M97" s="289">
        <v>0</v>
      </c>
      <c r="N97" s="288" t="s">
        <v>88</v>
      </c>
      <c r="O97" s="288">
        <v>0</v>
      </c>
      <c r="P97" s="288" t="s">
        <v>88</v>
      </c>
      <c r="Q97" s="289">
        <v>0</v>
      </c>
      <c r="R97" s="289" t="s">
        <v>88</v>
      </c>
      <c r="S97" s="289" t="s">
        <v>88</v>
      </c>
      <c r="T97" s="288" t="s">
        <v>88</v>
      </c>
      <c r="U97" s="289" t="s">
        <v>88</v>
      </c>
      <c r="V97" s="288" t="s">
        <v>88</v>
      </c>
      <c r="W97" s="290" t="s">
        <v>88</v>
      </c>
      <c r="X97" s="289" t="s">
        <v>88</v>
      </c>
      <c r="Y97" s="289" t="s">
        <v>88</v>
      </c>
      <c r="Z97" s="289" t="s">
        <v>88</v>
      </c>
      <c r="AA97" s="289" t="s">
        <v>88</v>
      </c>
      <c r="AB97" s="289" t="s">
        <v>88</v>
      </c>
      <c r="AC97" s="289" t="s">
        <v>88</v>
      </c>
      <c r="AD97" s="298" t="s">
        <v>287</v>
      </c>
      <c r="AE97" s="299" t="s">
        <v>287</v>
      </c>
      <c r="AF97" s="300" t="s">
        <v>287</v>
      </c>
      <c r="AG97" s="301" t="s">
        <v>287</v>
      </c>
      <c r="AH97" s="298" t="s">
        <v>287</v>
      </c>
      <c r="AI97" s="299" t="s">
        <v>287</v>
      </c>
      <c r="AJ97" s="302" t="s">
        <v>287</v>
      </c>
      <c r="AK97" s="302" t="s">
        <v>287</v>
      </c>
      <c r="AL97" s="300" t="s">
        <v>287</v>
      </c>
      <c r="AM97" s="301" t="s">
        <v>287</v>
      </c>
      <c r="AN97" s="300" t="s">
        <v>287</v>
      </c>
      <c r="AO97" s="301" t="s">
        <v>287</v>
      </c>
      <c r="AP97" s="300" t="s">
        <v>287</v>
      </c>
      <c r="AQ97" s="301" t="s">
        <v>287</v>
      </c>
      <c r="AR97" s="298" t="s">
        <v>287</v>
      </c>
      <c r="AS97" s="299" t="s">
        <v>287</v>
      </c>
      <c r="AT97" s="298" t="s">
        <v>287</v>
      </c>
      <c r="AU97" s="299" t="s">
        <v>287</v>
      </c>
      <c r="AV97" s="300" t="s">
        <v>287</v>
      </c>
      <c r="AW97" s="301" t="s">
        <v>287</v>
      </c>
      <c r="AX97" s="300" t="s">
        <v>287</v>
      </c>
      <c r="AY97" s="301" t="s">
        <v>287</v>
      </c>
      <c r="AZ97" s="300" t="s">
        <v>287</v>
      </c>
      <c r="BA97" s="301" t="s">
        <v>287</v>
      </c>
      <c r="BB97" s="300" t="s">
        <v>287</v>
      </c>
      <c r="BC97" s="301" t="s">
        <v>287</v>
      </c>
      <c r="BD97" s="300" t="s">
        <v>287</v>
      </c>
      <c r="BE97" s="301" t="s">
        <v>287</v>
      </c>
      <c r="BF97" s="300" t="s">
        <v>287</v>
      </c>
      <c r="BG97" s="301" t="s">
        <v>287</v>
      </c>
      <c r="BH97" s="300" t="s">
        <v>287</v>
      </c>
      <c r="BI97" s="301" t="s">
        <v>287</v>
      </c>
      <c r="BJ97" s="300" t="s">
        <v>287</v>
      </c>
      <c r="BK97" s="301" t="s">
        <v>287</v>
      </c>
      <c r="BL97" s="303" t="s">
        <v>287</v>
      </c>
      <c r="BM97" s="304" t="s">
        <v>287</v>
      </c>
      <c r="BN97" s="300" t="s">
        <v>287</v>
      </c>
      <c r="BO97" s="301" t="s">
        <v>287</v>
      </c>
      <c r="BP97" s="300" t="s">
        <v>287</v>
      </c>
      <c r="BQ97" s="301" t="s">
        <v>287</v>
      </c>
      <c r="BR97" s="300" t="s">
        <v>287</v>
      </c>
      <c r="BS97" s="301" t="s">
        <v>287</v>
      </c>
      <c r="BT97" s="54" t="s">
        <v>287</v>
      </c>
      <c r="BU97" s="305" t="s">
        <v>88</v>
      </c>
      <c r="BV97" s="54" t="s">
        <v>88</v>
      </c>
      <c r="BW97" s="305" t="s">
        <v>88</v>
      </c>
      <c r="BX97" s="300"/>
      <c r="BY97" s="301"/>
      <c r="BZ97" s="300"/>
      <c r="CA97" s="301"/>
      <c r="CB97" s="300"/>
      <c r="CC97" s="301"/>
      <c r="CD97" s="300"/>
      <c r="CE97" s="301"/>
      <c r="CF97" s="300"/>
      <c r="CG97" s="301"/>
      <c r="CH97" s="300"/>
      <c r="CI97" s="301"/>
      <c r="CJ97" s="300"/>
      <c r="CK97" s="301"/>
      <c r="CL97" s="300"/>
      <c r="CM97" s="301"/>
      <c r="CN97" s="300"/>
      <c r="CO97" s="301"/>
      <c r="CP97" s="300"/>
      <c r="CQ97" s="301"/>
      <c r="CR97" s="300"/>
      <c r="CS97" s="301"/>
      <c r="CT97" s="300"/>
      <c r="CU97" s="301"/>
      <c r="CV97" s="300"/>
      <c r="CW97" s="301"/>
      <c r="CX97" s="300"/>
      <c r="CY97" s="301"/>
      <c r="CZ97" s="300"/>
      <c r="DA97" s="301"/>
      <c r="DB97" s="300"/>
      <c r="DC97" s="301"/>
      <c r="DD97" s="300"/>
      <c r="DE97" s="301"/>
      <c r="DF97" s="300"/>
      <c r="DG97" s="301"/>
      <c r="DH97" s="300"/>
      <c r="DI97" s="301"/>
      <c r="DJ97" s="300"/>
      <c r="DK97" s="301"/>
      <c r="DL97" s="300"/>
      <c r="DM97" s="301"/>
      <c r="DN97" s="300"/>
      <c r="DO97" s="301"/>
      <c r="DP97" s="300"/>
      <c r="DQ97" s="301"/>
    </row>
    <row r="98" spans="1:121" s="277" customFormat="1" ht="12.75" customHeight="1" x14ac:dyDescent="0.2">
      <c r="A98" s="309" t="s">
        <v>296</v>
      </c>
      <c r="B98" s="543">
        <v>6.5699999999999995E-2</v>
      </c>
      <c r="C98" s="543"/>
      <c r="D98" s="543">
        <v>4.2799999999999998E-2</v>
      </c>
      <c r="E98" s="543"/>
      <c r="F98" s="543">
        <v>3.4200000000000001E-2</v>
      </c>
      <c r="G98" s="543"/>
      <c r="H98" s="543">
        <v>3.4799999999999998E-2</v>
      </c>
      <c r="I98" s="543"/>
      <c r="J98" s="543">
        <v>3.1199999999999999E-2</v>
      </c>
      <c r="K98" s="543"/>
      <c r="L98" s="543">
        <v>6.0100000000000001E-2</v>
      </c>
      <c r="M98" s="543"/>
      <c r="N98" s="543">
        <v>3.8399999999999997E-2</v>
      </c>
      <c r="O98" s="543"/>
      <c r="P98" s="543">
        <v>4.8099999999999997E-2</v>
      </c>
      <c r="Q98" s="543"/>
      <c r="R98" s="543">
        <v>3.61E-2</v>
      </c>
      <c r="S98" s="543"/>
      <c r="T98" s="543">
        <v>4.4299999999999999E-2</v>
      </c>
      <c r="U98" s="543"/>
      <c r="V98" s="543">
        <v>3.4000000000000002E-2</v>
      </c>
      <c r="W98" s="543"/>
      <c r="X98" s="543">
        <v>7.3099999999999998E-2</v>
      </c>
      <c r="Y98" s="543"/>
      <c r="Z98" s="543">
        <v>3.9300000000000002E-2</v>
      </c>
      <c r="AA98" s="543"/>
      <c r="AB98" s="543">
        <v>6.5100000000000005E-2</v>
      </c>
      <c r="AC98" s="543"/>
      <c r="AD98" s="543">
        <v>4.1200000000000001E-2</v>
      </c>
      <c r="AE98" s="543"/>
      <c r="AF98" s="543">
        <v>3.6999999999999998E-2</v>
      </c>
      <c r="AG98" s="543"/>
      <c r="AH98" s="543">
        <v>2.8799999999999999E-2</v>
      </c>
      <c r="AI98" s="543"/>
      <c r="AJ98" s="543">
        <v>3.2000000000000001E-2</v>
      </c>
      <c r="AK98" s="543"/>
      <c r="AL98" s="543">
        <v>3.3599999999999998E-2</v>
      </c>
      <c r="AM98" s="543"/>
      <c r="AN98" s="543">
        <v>3.9399999999999998E-2</v>
      </c>
      <c r="AO98" s="543"/>
      <c r="AP98" s="543">
        <v>3.5099999999999999E-2</v>
      </c>
      <c r="AQ98" s="543"/>
      <c r="AR98" s="543">
        <v>3.2599999999999997E-2</v>
      </c>
      <c r="AS98" s="543"/>
      <c r="AT98" s="543">
        <v>3.73E-2</v>
      </c>
      <c r="AU98" s="543"/>
      <c r="AV98" s="546">
        <v>3.0200000000000001E-2</v>
      </c>
      <c r="AW98" s="547"/>
      <c r="AX98" s="546">
        <v>0.04</v>
      </c>
      <c r="AY98" s="547"/>
      <c r="AZ98" s="546">
        <v>6.2399999999999997E-2</v>
      </c>
      <c r="BA98" s="547"/>
      <c r="BB98" s="546">
        <v>3.8899999999999997E-2</v>
      </c>
      <c r="BC98" s="547"/>
      <c r="BD98" s="546">
        <v>3.0099999999999998E-2</v>
      </c>
      <c r="BE98" s="547"/>
      <c r="BF98" s="546">
        <v>3.39E-2</v>
      </c>
      <c r="BG98" s="547"/>
      <c r="BH98" s="546">
        <v>3.0700000000000002E-2</v>
      </c>
      <c r="BI98" s="547"/>
      <c r="BJ98" s="546">
        <v>4.3099999999999999E-2</v>
      </c>
      <c r="BK98" s="547"/>
      <c r="BL98" s="544">
        <v>4.3099999999999999E-2</v>
      </c>
      <c r="BM98" s="545"/>
      <c r="BN98" s="546">
        <v>3.9199999999999999E-2</v>
      </c>
      <c r="BO98" s="547"/>
      <c r="BP98" s="546">
        <v>3.8100000000000002E-2</v>
      </c>
      <c r="BQ98" s="547"/>
      <c r="BR98" s="546">
        <v>3.1699999999999999E-2</v>
      </c>
      <c r="BS98" s="547"/>
      <c r="BT98" s="546">
        <v>3.5799999999999998E-2</v>
      </c>
      <c r="BU98" s="547"/>
      <c r="BV98" s="546">
        <v>2.9000000000000001E-2</v>
      </c>
      <c r="BW98" s="548"/>
      <c r="BX98" s="546"/>
      <c r="BY98" s="547"/>
      <c r="BZ98" s="546"/>
      <c r="CA98" s="547"/>
      <c r="CB98" s="546"/>
      <c r="CC98" s="547"/>
      <c r="CD98" s="546"/>
      <c r="CE98" s="547"/>
      <c r="CF98" s="546"/>
      <c r="CG98" s="547"/>
      <c r="CH98" s="546"/>
      <c r="CI98" s="547"/>
      <c r="CJ98" s="546"/>
      <c r="CK98" s="547"/>
      <c r="CL98" s="546"/>
      <c r="CM98" s="547"/>
      <c r="CN98" s="546"/>
      <c r="CO98" s="547"/>
      <c r="CP98" s="546"/>
      <c r="CQ98" s="547"/>
      <c r="CR98" s="546"/>
      <c r="CS98" s="547"/>
      <c r="CT98" s="546"/>
      <c r="CU98" s="547"/>
      <c r="CV98" s="546"/>
      <c r="CW98" s="547"/>
      <c r="CX98" s="546"/>
      <c r="CY98" s="547"/>
      <c r="CZ98" s="546"/>
      <c r="DA98" s="547"/>
      <c r="DB98" s="546"/>
      <c r="DC98" s="547"/>
      <c r="DD98" s="546"/>
      <c r="DE98" s="547"/>
      <c r="DF98" s="546"/>
      <c r="DG98" s="547"/>
      <c r="DH98" s="546"/>
      <c r="DI98" s="547"/>
      <c r="DJ98" s="546"/>
      <c r="DK98" s="547"/>
      <c r="DL98" s="546"/>
      <c r="DM98" s="547"/>
      <c r="DN98" s="546"/>
      <c r="DO98" s="547"/>
      <c r="DP98" s="546"/>
      <c r="DQ98" s="547"/>
    </row>
    <row r="99" spans="1:121" s="281" customFormat="1" x14ac:dyDescent="0.2">
      <c r="A99" s="310" t="s">
        <v>297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  <c r="BS99" s="312"/>
      <c r="BT99" s="312"/>
      <c r="BU99" s="312"/>
      <c r="BV99" s="312"/>
      <c r="BW99" s="312"/>
      <c r="BX99" s="312"/>
      <c r="BY99" s="312"/>
      <c r="BZ99" s="312"/>
      <c r="CA99" s="312"/>
      <c r="CB99" s="312"/>
      <c r="CC99" s="312"/>
      <c r="CD99" s="312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312"/>
      <c r="DE99" s="312"/>
      <c r="DF99" s="312"/>
      <c r="DG99" s="312"/>
      <c r="DH99" s="312"/>
      <c r="DI99" s="312"/>
      <c r="DJ99" s="312"/>
      <c r="DK99" s="312"/>
      <c r="DL99" s="312"/>
      <c r="DM99" s="312"/>
      <c r="DN99" s="312"/>
      <c r="DO99" s="312"/>
      <c r="DP99" s="312"/>
      <c r="DQ99" s="312"/>
    </row>
    <row r="100" spans="1:121" x14ac:dyDescent="0.2">
      <c r="A100" s="313"/>
      <c r="B100" s="314"/>
      <c r="C100" s="314"/>
      <c r="D100" s="314"/>
      <c r="E100" s="314"/>
      <c r="F100" s="314"/>
      <c r="G100" s="314"/>
      <c r="H100" s="314"/>
      <c r="I100" s="314"/>
      <c r="J100" s="315"/>
      <c r="K100" s="315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5"/>
      <c r="W100" s="315"/>
      <c r="X100" s="315"/>
      <c r="Y100" s="315"/>
      <c r="Z100" s="315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7"/>
      <c r="AK100" s="317"/>
      <c r="AL100" s="317"/>
      <c r="AM100" s="317"/>
      <c r="AN100" s="317"/>
      <c r="AO100" s="317"/>
      <c r="AP100" s="317"/>
      <c r="AQ100" s="317"/>
      <c r="AR100" s="316"/>
      <c r="AS100" s="316"/>
      <c r="AT100" s="316"/>
      <c r="AU100" s="316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</row>
    <row r="101" spans="1:121" s="207" customFormat="1" x14ac:dyDescent="0.2">
      <c r="A101" s="388" t="s">
        <v>298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389"/>
      <c r="DG101" s="389"/>
      <c r="DH101" s="389"/>
      <c r="DI101" s="389"/>
      <c r="DJ101" s="389"/>
      <c r="DK101" s="389"/>
      <c r="DL101" s="389"/>
      <c r="DM101" s="389"/>
      <c r="DN101" s="389"/>
      <c r="DO101" s="389"/>
      <c r="DP101" s="389"/>
      <c r="DQ101" s="389"/>
    </row>
    <row r="102" spans="1:121" s="207" customFormat="1" x14ac:dyDescent="0.2">
      <c r="A102" s="373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89"/>
      <c r="AL102" s="389"/>
      <c r="AM102" s="389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389"/>
      <c r="DG102" s="389"/>
      <c r="DH102" s="389"/>
      <c r="DI102" s="389"/>
      <c r="DJ102" s="389"/>
      <c r="DK102" s="389"/>
      <c r="DL102" s="389"/>
      <c r="DM102" s="389"/>
      <c r="DN102" s="389"/>
      <c r="DO102" s="389"/>
      <c r="DP102" s="389"/>
      <c r="DQ102" s="389"/>
    </row>
    <row r="103" spans="1:121" s="207" customFormat="1" x14ac:dyDescent="0.2">
      <c r="A103" s="373"/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89"/>
      <c r="AL103" s="389"/>
      <c r="AM103" s="389"/>
      <c r="AN103" s="389"/>
      <c r="AO103" s="389"/>
      <c r="AP103" s="389"/>
      <c r="AQ103" s="389"/>
      <c r="AR103" s="389"/>
      <c r="AS103" s="389"/>
      <c r="AT103" s="389"/>
      <c r="AU103" s="389"/>
      <c r="AV103" s="389"/>
      <c r="AW103" s="389"/>
      <c r="AX103" s="389"/>
      <c r="AY103" s="389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389"/>
      <c r="DG103" s="389"/>
      <c r="DH103" s="389"/>
      <c r="DI103" s="389"/>
      <c r="DJ103" s="389"/>
      <c r="DK103" s="389"/>
      <c r="DL103" s="389"/>
      <c r="DM103" s="389"/>
      <c r="DN103" s="389"/>
      <c r="DO103" s="389"/>
      <c r="DP103" s="389"/>
      <c r="DQ103" s="389"/>
    </row>
    <row r="104" spans="1:121" s="207" customFormat="1" x14ac:dyDescent="0.2">
      <c r="A104" s="373"/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</row>
  </sheetData>
  <mergeCells count="4034">
    <mergeCell ref="DL98:DM98"/>
    <mergeCell ref="DN98:DO98"/>
    <mergeCell ref="DP98:DQ98"/>
    <mergeCell ref="A101:DQ104"/>
    <mergeCell ref="CZ98:DA98"/>
    <mergeCell ref="DB98:DC98"/>
    <mergeCell ref="DD98:DE98"/>
    <mergeCell ref="DF98:DG98"/>
    <mergeCell ref="DH98:DI98"/>
    <mergeCell ref="DJ98:DK98"/>
    <mergeCell ref="CN98:CO98"/>
    <mergeCell ref="CP98:CQ98"/>
    <mergeCell ref="CR98:CS98"/>
    <mergeCell ref="CT98:CU98"/>
    <mergeCell ref="CV98:CW98"/>
    <mergeCell ref="CX98:CY98"/>
    <mergeCell ref="CB98:CC98"/>
    <mergeCell ref="CD98:CE98"/>
    <mergeCell ref="CF98:CG98"/>
    <mergeCell ref="CH98:CI98"/>
    <mergeCell ref="CJ98:CK98"/>
    <mergeCell ref="CL98:CM98"/>
    <mergeCell ref="BP98:BQ98"/>
    <mergeCell ref="BR98:BS98"/>
    <mergeCell ref="BT98:BU98"/>
    <mergeCell ref="BV98:BW98"/>
    <mergeCell ref="BX98:BY98"/>
    <mergeCell ref="BZ98:CA98"/>
    <mergeCell ref="BD98:BE98"/>
    <mergeCell ref="BF98:BG98"/>
    <mergeCell ref="BH98:BI98"/>
    <mergeCell ref="BJ98:BK98"/>
    <mergeCell ref="BL98:BM98"/>
    <mergeCell ref="BN98:BO98"/>
    <mergeCell ref="AR98:AS98"/>
    <mergeCell ref="AT98:AU98"/>
    <mergeCell ref="AV98:AW98"/>
    <mergeCell ref="AX98:AY98"/>
    <mergeCell ref="AZ98:BA98"/>
    <mergeCell ref="BB98:BC98"/>
    <mergeCell ref="AF98:AG98"/>
    <mergeCell ref="AH98:AI98"/>
    <mergeCell ref="AJ98:AK98"/>
    <mergeCell ref="AL98:AM98"/>
    <mergeCell ref="AN98:AO98"/>
    <mergeCell ref="AP98:AQ98"/>
    <mergeCell ref="T98:U98"/>
    <mergeCell ref="V98:W98"/>
    <mergeCell ref="X98:Y98"/>
    <mergeCell ref="Z98:AA98"/>
    <mergeCell ref="AB98:AC98"/>
    <mergeCell ref="AD98:AE98"/>
    <mergeCell ref="DP87:DQ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DD87:DE87"/>
    <mergeCell ref="DF87:DG87"/>
    <mergeCell ref="DH87:DI87"/>
    <mergeCell ref="DJ87:DK87"/>
    <mergeCell ref="DL87:DM87"/>
    <mergeCell ref="DN87:DO87"/>
    <mergeCell ref="CR87:CS87"/>
    <mergeCell ref="CT87:CU87"/>
    <mergeCell ref="CV87:CW87"/>
    <mergeCell ref="CX87:CY87"/>
    <mergeCell ref="CZ87:DA87"/>
    <mergeCell ref="DB87:DC87"/>
    <mergeCell ref="CF87:CG87"/>
    <mergeCell ref="CH87:CI87"/>
    <mergeCell ref="CJ87:CK87"/>
    <mergeCell ref="CL87:CM87"/>
    <mergeCell ref="CN87:CO87"/>
    <mergeCell ref="CP87:CQ87"/>
    <mergeCell ref="BT87:BU87"/>
    <mergeCell ref="BV87:BW87"/>
    <mergeCell ref="BX87:BY87"/>
    <mergeCell ref="BZ87:CA87"/>
    <mergeCell ref="CB87:CC87"/>
    <mergeCell ref="CD87:CE87"/>
    <mergeCell ref="BH87:BI87"/>
    <mergeCell ref="BJ87:BK87"/>
    <mergeCell ref="BL87:BM87"/>
    <mergeCell ref="BN87:BO87"/>
    <mergeCell ref="BP87:BQ87"/>
    <mergeCell ref="BR87:BS87"/>
    <mergeCell ref="AV87:AW87"/>
    <mergeCell ref="AX87:AY87"/>
    <mergeCell ref="AZ87:BA87"/>
    <mergeCell ref="BB87:BC87"/>
    <mergeCell ref="BD87:BE87"/>
    <mergeCell ref="BF87:BG87"/>
    <mergeCell ref="AJ87:AK87"/>
    <mergeCell ref="AL87:AM87"/>
    <mergeCell ref="AN87:AO87"/>
    <mergeCell ref="AP87:AQ87"/>
    <mergeCell ref="AR87:AS87"/>
    <mergeCell ref="AT87:AU87"/>
    <mergeCell ref="X87:Y87"/>
    <mergeCell ref="Z87:AA87"/>
    <mergeCell ref="AB87:AC87"/>
    <mergeCell ref="AD87:AE87"/>
    <mergeCell ref="AF87:AG87"/>
    <mergeCell ref="AH87:AI87"/>
    <mergeCell ref="L87:M87"/>
    <mergeCell ref="N87:O87"/>
    <mergeCell ref="P87:Q87"/>
    <mergeCell ref="R87:S87"/>
    <mergeCell ref="T87:U87"/>
    <mergeCell ref="V87:W87"/>
    <mergeCell ref="DL84:DM84"/>
    <mergeCell ref="DN84:DO84"/>
    <mergeCell ref="DP84:DQ84"/>
    <mergeCell ref="AN86:AO86"/>
    <mergeCell ref="A87:A88"/>
    <mergeCell ref="B87:C87"/>
    <mergeCell ref="D87:E87"/>
    <mergeCell ref="F87:G87"/>
    <mergeCell ref="H87:I87"/>
    <mergeCell ref="J87:K87"/>
    <mergeCell ref="CZ84:DA84"/>
    <mergeCell ref="DB84:DC84"/>
    <mergeCell ref="DD84:DE84"/>
    <mergeCell ref="DF84:DG84"/>
    <mergeCell ref="DH84:DI84"/>
    <mergeCell ref="DJ84:DK84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BP84:BQ84"/>
    <mergeCell ref="BR84:BS84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T84:U84"/>
    <mergeCell ref="V84:W84"/>
    <mergeCell ref="X84:Y84"/>
    <mergeCell ref="Z84:AA84"/>
    <mergeCell ref="AB84:AC84"/>
    <mergeCell ref="AD84:AE84"/>
    <mergeCell ref="DP83:DQ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DD83:DE83"/>
    <mergeCell ref="DF83:DG83"/>
    <mergeCell ref="DH83:DI83"/>
    <mergeCell ref="DJ83:DK83"/>
    <mergeCell ref="DL83:DM83"/>
    <mergeCell ref="DN83:DO83"/>
    <mergeCell ref="CR83:CS83"/>
    <mergeCell ref="CT83:CU83"/>
    <mergeCell ref="CV83:CW83"/>
    <mergeCell ref="CX83:CY83"/>
    <mergeCell ref="CZ83:DA83"/>
    <mergeCell ref="DB83:DC83"/>
    <mergeCell ref="CF83:CG83"/>
    <mergeCell ref="CH83:CI83"/>
    <mergeCell ref="CJ83:CK83"/>
    <mergeCell ref="CL83:CM83"/>
    <mergeCell ref="CN83:CO83"/>
    <mergeCell ref="CP83:CQ83"/>
    <mergeCell ref="BT83:BU83"/>
    <mergeCell ref="BV83:BW83"/>
    <mergeCell ref="BX83:BY83"/>
    <mergeCell ref="BZ83:CA83"/>
    <mergeCell ref="CB83:CC83"/>
    <mergeCell ref="CD83:CE83"/>
    <mergeCell ref="BH83:BI83"/>
    <mergeCell ref="BJ83:BK83"/>
    <mergeCell ref="BL83:BM83"/>
    <mergeCell ref="BN83:BO83"/>
    <mergeCell ref="BP83:BQ83"/>
    <mergeCell ref="BR83:BS83"/>
    <mergeCell ref="AV83:AW83"/>
    <mergeCell ref="AX83:AY83"/>
    <mergeCell ref="AZ83:BA83"/>
    <mergeCell ref="BB83:BC83"/>
    <mergeCell ref="BD83:BE83"/>
    <mergeCell ref="BF83:BG83"/>
    <mergeCell ref="AJ83:AK83"/>
    <mergeCell ref="AL83:AM83"/>
    <mergeCell ref="AN83:AO83"/>
    <mergeCell ref="AP83:AQ83"/>
    <mergeCell ref="AR83:AS83"/>
    <mergeCell ref="AT83:AU83"/>
    <mergeCell ref="X83:Y83"/>
    <mergeCell ref="Z83:AA83"/>
    <mergeCell ref="AB83:AC83"/>
    <mergeCell ref="AD83:AE83"/>
    <mergeCell ref="AF83:AG83"/>
    <mergeCell ref="AH83:AI83"/>
    <mergeCell ref="L83:M83"/>
    <mergeCell ref="N83:O83"/>
    <mergeCell ref="P83:Q83"/>
    <mergeCell ref="R83:S83"/>
    <mergeCell ref="T83:U83"/>
    <mergeCell ref="V83:W83"/>
    <mergeCell ref="DH82:DI82"/>
    <mergeCell ref="DJ82:DK82"/>
    <mergeCell ref="DL82:DM82"/>
    <mergeCell ref="DN82:DO82"/>
    <mergeCell ref="DP82:DQ82"/>
    <mergeCell ref="BF82:BG82"/>
    <mergeCell ref="BH82:BI82"/>
    <mergeCell ref="BJ82:BK82"/>
    <mergeCell ref="AN82:AO82"/>
    <mergeCell ref="AP82:AQ82"/>
    <mergeCell ref="AR82:AS82"/>
    <mergeCell ref="AT82:AU82"/>
    <mergeCell ref="AV82:AW82"/>
    <mergeCell ref="AX82:AY82"/>
    <mergeCell ref="AB82:AC82"/>
    <mergeCell ref="AD82:AE82"/>
    <mergeCell ref="AF82:AG82"/>
    <mergeCell ref="AH82:AI82"/>
    <mergeCell ref="AJ82:AK82"/>
    <mergeCell ref="AL82:AM82"/>
    <mergeCell ref="B83:C83"/>
    <mergeCell ref="D83:E83"/>
    <mergeCell ref="F83:G83"/>
    <mergeCell ref="H83:I83"/>
    <mergeCell ref="J83:K83"/>
    <mergeCell ref="CV82:CW82"/>
    <mergeCell ref="CX82:CY82"/>
    <mergeCell ref="CZ82:DA82"/>
    <mergeCell ref="DB82:DC82"/>
    <mergeCell ref="DD82:DE82"/>
    <mergeCell ref="DF82:DG82"/>
    <mergeCell ref="CJ82:CK82"/>
    <mergeCell ref="CL82:CM82"/>
    <mergeCell ref="CN82:CO82"/>
    <mergeCell ref="CP82:CQ82"/>
    <mergeCell ref="CR82:CS82"/>
    <mergeCell ref="CT82:CU82"/>
    <mergeCell ref="BX82:BY82"/>
    <mergeCell ref="BZ82:CA82"/>
    <mergeCell ref="CB82:CC82"/>
    <mergeCell ref="CD82:CE82"/>
    <mergeCell ref="CF82:CG82"/>
    <mergeCell ref="CH82:CI82"/>
    <mergeCell ref="BL82:BM82"/>
    <mergeCell ref="BN82:BO82"/>
    <mergeCell ref="BP82:BQ82"/>
    <mergeCell ref="BR82:BS82"/>
    <mergeCell ref="BT82:BU82"/>
    <mergeCell ref="BV82:BW82"/>
    <mergeCell ref="AZ82:BA82"/>
    <mergeCell ref="BB82:BC82"/>
    <mergeCell ref="BD82:BE82"/>
    <mergeCell ref="P82:Q82"/>
    <mergeCell ref="R82:S82"/>
    <mergeCell ref="T82:U82"/>
    <mergeCell ref="V82:W82"/>
    <mergeCell ref="X82:Y82"/>
    <mergeCell ref="Z82:AA82"/>
    <mergeCell ref="DL81:DM81"/>
    <mergeCell ref="DN81:DO81"/>
    <mergeCell ref="DP81:DQ81"/>
    <mergeCell ref="B82:C82"/>
    <mergeCell ref="D82:E82"/>
    <mergeCell ref="F82:G82"/>
    <mergeCell ref="H82:I82"/>
    <mergeCell ref="J82:K82"/>
    <mergeCell ref="L82:M82"/>
    <mergeCell ref="N82:O82"/>
    <mergeCell ref="CZ81:DA81"/>
    <mergeCell ref="DB81:DC81"/>
    <mergeCell ref="DD81:DE81"/>
    <mergeCell ref="DF81:DG81"/>
    <mergeCell ref="DH81:DI81"/>
    <mergeCell ref="DJ81:DK81"/>
    <mergeCell ref="CN81:CO81"/>
    <mergeCell ref="CP81:CQ81"/>
    <mergeCell ref="CR81:CS81"/>
    <mergeCell ref="CT81:CU81"/>
    <mergeCell ref="CV81:CW81"/>
    <mergeCell ref="CX81:CY81"/>
    <mergeCell ref="CB81:CC81"/>
    <mergeCell ref="CD81:CE81"/>
    <mergeCell ref="CF81:CG81"/>
    <mergeCell ref="CH81:CI81"/>
    <mergeCell ref="CJ81:CK81"/>
    <mergeCell ref="CL81:CM81"/>
    <mergeCell ref="BP81:BQ81"/>
    <mergeCell ref="BR81:BS81"/>
    <mergeCell ref="BT81:BU81"/>
    <mergeCell ref="BV81:BW81"/>
    <mergeCell ref="BX81:BY81"/>
    <mergeCell ref="BZ81:CA81"/>
    <mergeCell ref="BD81:BE81"/>
    <mergeCell ref="BF81:BG81"/>
    <mergeCell ref="BH81:BI81"/>
    <mergeCell ref="BJ81:BK81"/>
    <mergeCell ref="BL81:BM81"/>
    <mergeCell ref="BN81:BO81"/>
    <mergeCell ref="AR81:AS81"/>
    <mergeCell ref="AT81:AU81"/>
    <mergeCell ref="AV81:AW81"/>
    <mergeCell ref="AX81:AY81"/>
    <mergeCell ref="AZ81:BA81"/>
    <mergeCell ref="BB81:BC81"/>
    <mergeCell ref="AF81:AG81"/>
    <mergeCell ref="AH81:AI81"/>
    <mergeCell ref="AJ81:AK81"/>
    <mergeCell ref="AL81:AM81"/>
    <mergeCell ref="AN81:AO81"/>
    <mergeCell ref="AP81:AQ81"/>
    <mergeCell ref="T81:U81"/>
    <mergeCell ref="V81:W81"/>
    <mergeCell ref="X81:Y81"/>
    <mergeCell ref="Z81:AA81"/>
    <mergeCell ref="AB81:AC81"/>
    <mergeCell ref="AD81:AE81"/>
    <mergeCell ref="DP80:DQ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DD80:DE80"/>
    <mergeCell ref="DF80:DG80"/>
    <mergeCell ref="DH80:DI80"/>
    <mergeCell ref="DJ80:DK80"/>
    <mergeCell ref="DL80:DM80"/>
    <mergeCell ref="DN80:DO80"/>
    <mergeCell ref="CR80:CS80"/>
    <mergeCell ref="CT80:CU80"/>
    <mergeCell ref="CV80:CW80"/>
    <mergeCell ref="CX80:CY80"/>
    <mergeCell ref="CZ80:DA80"/>
    <mergeCell ref="DB80:DC80"/>
    <mergeCell ref="CF80:CG80"/>
    <mergeCell ref="CH80:CI80"/>
    <mergeCell ref="CJ80:CK80"/>
    <mergeCell ref="CL80:CM80"/>
    <mergeCell ref="CN80:CO80"/>
    <mergeCell ref="CP80:CQ80"/>
    <mergeCell ref="BT80:BU80"/>
    <mergeCell ref="BV80:BW80"/>
    <mergeCell ref="BX80:BY80"/>
    <mergeCell ref="BZ80:CA80"/>
    <mergeCell ref="CB80:CC80"/>
    <mergeCell ref="CD80:CE80"/>
    <mergeCell ref="BH80:BI80"/>
    <mergeCell ref="BJ80:BK80"/>
    <mergeCell ref="BL80:BM80"/>
    <mergeCell ref="BN80:BO80"/>
    <mergeCell ref="BP80:BQ80"/>
    <mergeCell ref="BR80:BS80"/>
    <mergeCell ref="AV80:AW80"/>
    <mergeCell ref="AX80:AY80"/>
    <mergeCell ref="AZ80:BA80"/>
    <mergeCell ref="BB80:BC80"/>
    <mergeCell ref="BD80:BE80"/>
    <mergeCell ref="BF80:BG80"/>
    <mergeCell ref="AJ80:AK80"/>
    <mergeCell ref="AL80:AM80"/>
    <mergeCell ref="AN80:AO80"/>
    <mergeCell ref="AP80:AQ80"/>
    <mergeCell ref="AR80:AS80"/>
    <mergeCell ref="AT80:AU80"/>
    <mergeCell ref="X80:Y80"/>
    <mergeCell ref="Z80:AA80"/>
    <mergeCell ref="AB80:AC80"/>
    <mergeCell ref="AD80:AE80"/>
    <mergeCell ref="AF80:AG80"/>
    <mergeCell ref="AH80:AI80"/>
    <mergeCell ref="L80:M80"/>
    <mergeCell ref="N80:O80"/>
    <mergeCell ref="P80:Q80"/>
    <mergeCell ref="R80:S80"/>
    <mergeCell ref="T80:U80"/>
    <mergeCell ref="V80:W80"/>
    <mergeCell ref="DH79:DI79"/>
    <mergeCell ref="DJ79:DK79"/>
    <mergeCell ref="DL79:DM79"/>
    <mergeCell ref="DN79:DO79"/>
    <mergeCell ref="DP79:DQ79"/>
    <mergeCell ref="B80:C80"/>
    <mergeCell ref="D80:E80"/>
    <mergeCell ref="F80:G80"/>
    <mergeCell ref="H80:I80"/>
    <mergeCell ref="J80:K80"/>
    <mergeCell ref="CV79:CW79"/>
    <mergeCell ref="CX79:CY79"/>
    <mergeCell ref="CZ79:DA79"/>
    <mergeCell ref="DB79:DC79"/>
    <mergeCell ref="DD79:DE79"/>
    <mergeCell ref="DF79:DG79"/>
    <mergeCell ref="CJ79:CK79"/>
    <mergeCell ref="CL79:CM79"/>
    <mergeCell ref="CN79:CO79"/>
    <mergeCell ref="CP79:CQ79"/>
    <mergeCell ref="CR79:CS79"/>
    <mergeCell ref="CT79:CU79"/>
    <mergeCell ref="BX79:BY79"/>
    <mergeCell ref="BZ79:CA79"/>
    <mergeCell ref="CB79:CC79"/>
    <mergeCell ref="CD79:CE79"/>
    <mergeCell ref="CF79:CG79"/>
    <mergeCell ref="CH79:CI79"/>
    <mergeCell ref="BL79:BM79"/>
    <mergeCell ref="BN79:BO79"/>
    <mergeCell ref="BP79:BQ79"/>
    <mergeCell ref="BR79:BS79"/>
    <mergeCell ref="BT79:BU79"/>
    <mergeCell ref="BV79:BW79"/>
    <mergeCell ref="AZ79:BA79"/>
    <mergeCell ref="BB79:BC79"/>
    <mergeCell ref="BD79:BE79"/>
    <mergeCell ref="BF79:BG79"/>
    <mergeCell ref="BH79:BI79"/>
    <mergeCell ref="BJ79:BK79"/>
    <mergeCell ref="AN79:AO79"/>
    <mergeCell ref="AP79:AQ79"/>
    <mergeCell ref="AR79:AS79"/>
    <mergeCell ref="AT79:AU79"/>
    <mergeCell ref="AV79:AW79"/>
    <mergeCell ref="AX79:AY79"/>
    <mergeCell ref="AB79:AC79"/>
    <mergeCell ref="AD79:AE79"/>
    <mergeCell ref="AF79:AG79"/>
    <mergeCell ref="AH79:AI79"/>
    <mergeCell ref="AJ79:AK79"/>
    <mergeCell ref="AL79:AM79"/>
    <mergeCell ref="P79:Q79"/>
    <mergeCell ref="R79:S79"/>
    <mergeCell ref="T79:U79"/>
    <mergeCell ref="V79:W79"/>
    <mergeCell ref="X79:Y79"/>
    <mergeCell ref="Z79:AA79"/>
    <mergeCell ref="DL78:DM78"/>
    <mergeCell ref="DN78:DO78"/>
    <mergeCell ref="DP78:DQ78"/>
    <mergeCell ref="B79:C79"/>
    <mergeCell ref="D79:E79"/>
    <mergeCell ref="F79:G79"/>
    <mergeCell ref="H79:I79"/>
    <mergeCell ref="J79:K79"/>
    <mergeCell ref="L79:M79"/>
    <mergeCell ref="N79:O79"/>
    <mergeCell ref="CZ78:DA78"/>
    <mergeCell ref="DB78:DC78"/>
    <mergeCell ref="DD78:DE78"/>
    <mergeCell ref="DF78:DG78"/>
    <mergeCell ref="DH78:DI78"/>
    <mergeCell ref="DJ78:DK78"/>
    <mergeCell ref="CN78:CO78"/>
    <mergeCell ref="CP78:CQ78"/>
    <mergeCell ref="CR78:CS78"/>
    <mergeCell ref="CT78:CU78"/>
    <mergeCell ref="CV78:CW78"/>
    <mergeCell ref="CX78:CY78"/>
    <mergeCell ref="CB78:CC78"/>
    <mergeCell ref="CD78:CE78"/>
    <mergeCell ref="CF78:CG78"/>
    <mergeCell ref="CH78:CI78"/>
    <mergeCell ref="CJ78:CK78"/>
    <mergeCell ref="CL78:CM78"/>
    <mergeCell ref="BP78:BQ78"/>
    <mergeCell ref="BR78:BS78"/>
    <mergeCell ref="BT78:BU78"/>
    <mergeCell ref="BV78:BW78"/>
    <mergeCell ref="BX78:BY78"/>
    <mergeCell ref="BZ78:CA78"/>
    <mergeCell ref="BD78:BE78"/>
    <mergeCell ref="BF78:BG78"/>
    <mergeCell ref="BH78:BI78"/>
    <mergeCell ref="BJ78:BK78"/>
    <mergeCell ref="BL78:BM78"/>
    <mergeCell ref="BN78:BO78"/>
    <mergeCell ref="AR78:AS78"/>
    <mergeCell ref="AT78:AU78"/>
    <mergeCell ref="AV78:AW78"/>
    <mergeCell ref="AX78:AY78"/>
    <mergeCell ref="AZ78:BA78"/>
    <mergeCell ref="BB78:BC78"/>
    <mergeCell ref="AF78:AG78"/>
    <mergeCell ref="AH78:AI78"/>
    <mergeCell ref="AJ78:AK78"/>
    <mergeCell ref="AL78:AM78"/>
    <mergeCell ref="AN78:AO78"/>
    <mergeCell ref="AP78:AQ78"/>
    <mergeCell ref="T78:U78"/>
    <mergeCell ref="V78:W78"/>
    <mergeCell ref="X78:Y78"/>
    <mergeCell ref="Z78:AA78"/>
    <mergeCell ref="AB78:AC78"/>
    <mergeCell ref="AD78:AE78"/>
    <mergeCell ref="DP77:DQ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DD77:DE77"/>
    <mergeCell ref="DF77:DG77"/>
    <mergeCell ref="DH77:DI77"/>
    <mergeCell ref="DJ77:DK77"/>
    <mergeCell ref="DL77:DM77"/>
    <mergeCell ref="DN77:DO77"/>
    <mergeCell ref="CR77:CS77"/>
    <mergeCell ref="CT77:CU77"/>
    <mergeCell ref="CV77:CW77"/>
    <mergeCell ref="CX77:CY77"/>
    <mergeCell ref="CZ77:DA77"/>
    <mergeCell ref="DB77:DC77"/>
    <mergeCell ref="CF77:CG77"/>
    <mergeCell ref="CH77:CI77"/>
    <mergeCell ref="CJ77:CK77"/>
    <mergeCell ref="CL77:CM77"/>
    <mergeCell ref="CN77:CO77"/>
    <mergeCell ref="CP77:CQ77"/>
    <mergeCell ref="BT77:BU77"/>
    <mergeCell ref="BV77:BW77"/>
    <mergeCell ref="BX77:BY77"/>
    <mergeCell ref="BZ77:CA77"/>
    <mergeCell ref="CB77:CC77"/>
    <mergeCell ref="CD77:CE77"/>
    <mergeCell ref="BH77:BI77"/>
    <mergeCell ref="BJ77:BK77"/>
    <mergeCell ref="BL77:BM77"/>
    <mergeCell ref="BN77:BO77"/>
    <mergeCell ref="BP77:BQ77"/>
    <mergeCell ref="BR77:BS77"/>
    <mergeCell ref="AV77:AW77"/>
    <mergeCell ref="AX77:AY77"/>
    <mergeCell ref="AZ77:BA77"/>
    <mergeCell ref="BB77:BC77"/>
    <mergeCell ref="BD77:BE77"/>
    <mergeCell ref="BF77:BG77"/>
    <mergeCell ref="AJ77:AK77"/>
    <mergeCell ref="AL77:AM77"/>
    <mergeCell ref="AN77:AO77"/>
    <mergeCell ref="AP77:AQ77"/>
    <mergeCell ref="AR77:AS77"/>
    <mergeCell ref="AT77:AU77"/>
    <mergeCell ref="X77:Y77"/>
    <mergeCell ref="Z77:AA77"/>
    <mergeCell ref="AB77:AC77"/>
    <mergeCell ref="AD77:AE77"/>
    <mergeCell ref="AF77:AG77"/>
    <mergeCell ref="AH77:AI77"/>
    <mergeCell ref="L77:M77"/>
    <mergeCell ref="N77:O77"/>
    <mergeCell ref="P77:Q77"/>
    <mergeCell ref="R77:S77"/>
    <mergeCell ref="T77:U77"/>
    <mergeCell ref="V77:W77"/>
    <mergeCell ref="DH76:DI76"/>
    <mergeCell ref="DJ76:DK76"/>
    <mergeCell ref="DL76:DM76"/>
    <mergeCell ref="DN76:DO76"/>
    <mergeCell ref="DP76:DQ76"/>
    <mergeCell ref="BF76:BG76"/>
    <mergeCell ref="BH76:BI76"/>
    <mergeCell ref="BJ76:BK76"/>
    <mergeCell ref="AN76:AO76"/>
    <mergeCell ref="AP76:AQ76"/>
    <mergeCell ref="AR76:AS76"/>
    <mergeCell ref="AT76:AU76"/>
    <mergeCell ref="AV76:AW76"/>
    <mergeCell ref="AX76:AY76"/>
    <mergeCell ref="AB76:AC76"/>
    <mergeCell ref="AD76:AE76"/>
    <mergeCell ref="AF76:AG76"/>
    <mergeCell ref="AH76:AI76"/>
    <mergeCell ref="AJ76:AK76"/>
    <mergeCell ref="AL76:AM76"/>
    <mergeCell ref="B77:C77"/>
    <mergeCell ref="D77:E77"/>
    <mergeCell ref="F77:G77"/>
    <mergeCell ref="H77:I77"/>
    <mergeCell ref="J77:K77"/>
    <mergeCell ref="CV76:CW76"/>
    <mergeCell ref="CX76:CY76"/>
    <mergeCell ref="CZ76:DA76"/>
    <mergeCell ref="DB76:DC76"/>
    <mergeCell ref="DD76:DE76"/>
    <mergeCell ref="DF76:DG76"/>
    <mergeCell ref="CJ76:CK76"/>
    <mergeCell ref="CL76:CM76"/>
    <mergeCell ref="CN76:CO76"/>
    <mergeCell ref="CP76:CQ76"/>
    <mergeCell ref="CR76:CS76"/>
    <mergeCell ref="CT76:CU76"/>
    <mergeCell ref="BX76:BY76"/>
    <mergeCell ref="BZ76:CA76"/>
    <mergeCell ref="CB76:CC76"/>
    <mergeCell ref="CD76:CE76"/>
    <mergeCell ref="CF76:CG76"/>
    <mergeCell ref="CH76:CI76"/>
    <mergeCell ref="BL76:BM76"/>
    <mergeCell ref="BN76:BO76"/>
    <mergeCell ref="BP76:BQ76"/>
    <mergeCell ref="BR76:BS76"/>
    <mergeCell ref="BT76:BU76"/>
    <mergeCell ref="BV76:BW76"/>
    <mergeCell ref="AZ76:BA76"/>
    <mergeCell ref="BB76:BC76"/>
    <mergeCell ref="BD76:BE76"/>
    <mergeCell ref="P76:Q76"/>
    <mergeCell ref="R76:S76"/>
    <mergeCell ref="T76:U76"/>
    <mergeCell ref="V76:W76"/>
    <mergeCell ref="X76:Y76"/>
    <mergeCell ref="Z76:AA76"/>
    <mergeCell ref="DL75:DM75"/>
    <mergeCell ref="DN75:DO75"/>
    <mergeCell ref="DP75:DQ75"/>
    <mergeCell ref="B76:C76"/>
    <mergeCell ref="D76:E76"/>
    <mergeCell ref="F76:G76"/>
    <mergeCell ref="H76:I76"/>
    <mergeCell ref="J76:K76"/>
    <mergeCell ref="L76:M76"/>
    <mergeCell ref="N76:O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CL75:CM75"/>
    <mergeCell ref="BP75:BQ75"/>
    <mergeCell ref="BR75:BS75"/>
    <mergeCell ref="BT75:BU75"/>
    <mergeCell ref="BV75:BW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T75:U75"/>
    <mergeCell ref="V75:W75"/>
    <mergeCell ref="X75:Y75"/>
    <mergeCell ref="Z75:AA75"/>
    <mergeCell ref="AB75:AC75"/>
    <mergeCell ref="AD75:AE75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DF72:DG72"/>
    <mergeCell ref="DH72:DI72"/>
    <mergeCell ref="DJ72:DK72"/>
    <mergeCell ref="DL72:DM72"/>
    <mergeCell ref="DN72:DO72"/>
    <mergeCell ref="DP72:DQ72"/>
    <mergeCell ref="CT72:CU72"/>
    <mergeCell ref="CV72:CW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AR72:AS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B72:C72"/>
    <mergeCell ref="D72:E72"/>
    <mergeCell ref="F72:G72"/>
    <mergeCell ref="H72:I72"/>
    <mergeCell ref="J72:K72"/>
    <mergeCell ref="L72:M72"/>
    <mergeCell ref="DF71:DG71"/>
    <mergeCell ref="DH71:DI71"/>
    <mergeCell ref="DJ71:DK71"/>
    <mergeCell ref="DL71:DM71"/>
    <mergeCell ref="DN71:DO71"/>
    <mergeCell ref="DP71:DQ71"/>
    <mergeCell ref="CT71:CU71"/>
    <mergeCell ref="CV71:CW71"/>
    <mergeCell ref="CX71:CY71"/>
    <mergeCell ref="CZ71:DA71"/>
    <mergeCell ref="DB71:DC71"/>
    <mergeCell ref="DD71:DE71"/>
    <mergeCell ref="CH71:CI71"/>
    <mergeCell ref="CJ71:CK71"/>
    <mergeCell ref="CL71:CM71"/>
    <mergeCell ref="CN71:CO71"/>
    <mergeCell ref="CP71:CQ71"/>
    <mergeCell ref="CR71:CS71"/>
    <mergeCell ref="BV71:BW71"/>
    <mergeCell ref="BX71:BY71"/>
    <mergeCell ref="BZ71:CA71"/>
    <mergeCell ref="CB71:CC71"/>
    <mergeCell ref="CD71:CE71"/>
    <mergeCell ref="CF71:CG71"/>
    <mergeCell ref="BJ71:BK71"/>
    <mergeCell ref="BL71:BM71"/>
    <mergeCell ref="BN71:BO71"/>
    <mergeCell ref="BP71:BQ71"/>
    <mergeCell ref="BR71:BS71"/>
    <mergeCell ref="BT71:BU71"/>
    <mergeCell ref="AX71:AY71"/>
    <mergeCell ref="AZ71:BA71"/>
    <mergeCell ref="BB71:BC71"/>
    <mergeCell ref="BD71:BE71"/>
    <mergeCell ref="BF71:BG71"/>
    <mergeCell ref="BH71:BI71"/>
    <mergeCell ref="AL71:AM71"/>
    <mergeCell ref="AN71:AO71"/>
    <mergeCell ref="AP71:AQ71"/>
    <mergeCell ref="AR71:AS71"/>
    <mergeCell ref="AT71:AU71"/>
    <mergeCell ref="AV71:AW71"/>
    <mergeCell ref="Z71:AA71"/>
    <mergeCell ref="AB71:AC71"/>
    <mergeCell ref="AD71:AE71"/>
    <mergeCell ref="AF71:AG71"/>
    <mergeCell ref="AH71:AI71"/>
    <mergeCell ref="AJ71:AK71"/>
    <mergeCell ref="N71:O71"/>
    <mergeCell ref="P71:Q71"/>
    <mergeCell ref="R71:S71"/>
    <mergeCell ref="T71:U71"/>
    <mergeCell ref="V71:W71"/>
    <mergeCell ref="X71:Y71"/>
    <mergeCell ref="B71:C71"/>
    <mergeCell ref="D71:E71"/>
    <mergeCell ref="F71:G71"/>
    <mergeCell ref="H71:I71"/>
    <mergeCell ref="J71:K71"/>
    <mergeCell ref="L71:M71"/>
    <mergeCell ref="DF70:DG70"/>
    <mergeCell ref="DH70:DI70"/>
    <mergeCell ref="DJ70:DK70"/>
    <mergeCell ref="DL70:DM70"/>
    <mergeCell ref="DN70:DO70"/>
    <mergeCell ref="BJ70:BK70"/>
    <mergeCell ref="BL70:BM70"/>
    <mergeCell ref="BN70:BO70"/>
    <mergeCell ref="BP70:BQ70"/>
    <mergeCell ref="BR70:BS70"/>
    <mergeCell ref="BT70:BU70"/>
    <mergeCell ref="AX70:AY70"/>
    <mergeCell ref="AZ70:BA70"/>
    <mergeCell ref="BB70:BC70"/>
    <mergeCell ref="BD70:BE70"/>
    <mergeCell ref="BF70:BG70"/>
    <mergeCell ref="BH70:BI70"/>
    <mergeCell ref="AL70:AM70"/>
    <mergeCell ref="AN70:AO70"/>
    <mergeCell ref="AP70:AQ70"/>
    <mergeCell ref="DP70:DQ70"/>
    <mergeCell ref="CT70:CU70"/>
    <mergeCell ref="CV70:CW70"/>
    <mergeCell ref="CX70:CY70"/>
    <mergeCell ref="CZ70:DA70"/>
    <mergeCell ref="DB70:DC70"/>
    <mergeCell ref="DD70:DE70"/>
    <mergeCell ref="CH70:CI70"/>
    <mergeCell ref="CJ70:CK70"/>
    <mergeCell ref="CL70:CM70"/>
    <mergeCell ref="CN70:CO70"/>
    <mergeCell ref="CP70:CQ70"/>
    <mergeCell ref="CR70:CS70"/>
    <mergeCell ref="BV70:BW70"/>
    <mergeCell ref="BX70:BY70"/>
    <mergeCell ref="BZ70:CA70"/>
    <mergeCell ref="CB70:CC70"/>
    <mergeCell ref="CD70:CE70"/>
    <mergeCell ref="CF70:CG70"/>
    <mergeCell ref="AR70:AS70"/>
    <mergeCell ref="AT70:AU70"/>
    <mergeCell ref="AV70:AW70"/>
    <mergeCell ref="Z70:AA70"/>
    <mergeCell ref="AB70:AC70"/>
    <mergeCell ref="AD70:AE70"/>
    <mergeCell ref="AF70:AG70"/>
    <mergeCell ref="AH70:AI70"/>
    <mergeCell ref="AJ70:AK70"/>
    <mergeCell ref="N70:O70"/>
    <mergeCell ref="P70:Q70"/>
    <mergeCell ref="R70:S70"/>
    <mergeCell ref="T70:U70"/>
    <mergeCell ref="V70:W70"/>
    <mergeCell ref="X70:Y70"/>
    <mergeCell ref="B70:C70"/>
    <mergeCell ref="D70:E70"/>
    <mergeCell ref="F70:G70"/>
    <mergeCell ref="H70:I70"/>
    <mergeCell ref="J70:K70"/>
    <mergeCell ref="L70:M70"/>
    <mergeCell ref="DF69:DG69"/>
    <mergeCell ref="DH69:DI69"/>
    <mergeCell ref="DJ69:DK69"/>
    <mergeCell ref="DL69:DM69"/>
    <mergeCell ref="DN69:DO69"/>
    <mergeCell ref="DP69:DQ69"/>
    <mergeCell ref="CT69:CU69"/>
    <mergeCell ref="CV69:CW69"/>
    <mergeCell ref="CX69:CY69"/>
    <mergeCell ref="CZ69:DA69"/>
    <mergeCell ref="DB69:DC69"/>
    <mergeCell ref="DD69:DE69"/>
    <mergeCell ref="CH69:CI69"/>
    <mergeCell ref="CJ69:CK69"/>
    <mergeCell ref="CL69:CM69"/>
    <mergeCell ref="CN69:CO69"/>
    <mergeCell ref="CP69:CQ69"/>
    <mergeCell ref="CR69:CS69"/>
    <mergeCell ref="BV69:BW69"/>
    <mergeCell ref="BX69:BY69"/>
    <mergeCell ref="BZ69:CA69"/>
    <mergeCell ref="CB69:CC69"/>
    <mergeCell ref="CD69:CE69"/>
    <mergeCell ref="CF69:CG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N69:O69"/>
    <mergeCell ref="P69:Q69"/>
    <mergeCell ref="R69:S69"/>
    <mergeCell ref="T69:U69"/>
    <mergeCell ref="V69:W69"/>
    <mergeCell ref="X69:Y69"/>
    <mergeCell ref="B69:C69"/>
    <mergeCell ref="D69:E69"/>
    <mergeCell ref="F69:G69"/>
    <mergeCell ref="H69:I69"/>
    <mergeCell ref="J69:K69"/>
    <mergeCell ref="L69:M69"/>
    <mergeCell ref="DF68:DG68"/>
    <mergeCell ref="DH68:DI68"/>
    <mergeCell ref="DJ68:DK68"/>
    <mergeCell ref="DL68:DM68"/>
    <mergeCell ref="DN68:DO68"/>
    <mergeCell ref="DP68:DQ68"/>
    <mergeCell ref="CT68:CU68"/>
    <mergeCell ref="CV68:CW68"/>
    <mergeCell ref="CX68:CY68"/>
    <mergeCell ref="CZ68:DA68"/>
    <mergeCell ref="DB68:DC68"/>
    <mergeCell ref="DD68:DE68"/>
    <mergeCell ref="CH68:CI68"/>
    <mergeCell ref="CJ68:CK68"/>
    <mergeCell ref="CL68:CM68"/>
    <mergeCell ref="CN68:CO68"/>
    <mergeCell ref="CP68:CQ68"/>
    <mergeCell ref="CR68:CS68"/>
    <mergeCell ref="BV68:BW68"/>
    <mergeCell ref="BX68:BY68"/>
    <mergeCell ref="BZ68:CA68"/>
    <mergeCell ref="CB68:CC68"/>
    <mergeCell ref="CD68:CE68"/>
    <mergeCell ref="CF68:CG68"/>
    <mergeCell ref="BJ68:BK68"/>
    <mergeCell ref="BL68:BM68"/>
    <mergeCell ref="BN68:BO68"/>
    <mergeCell ref="BP68:BQ68"/>
    <mergeCell ref="BR68:BS68"/>
    <mergeCell ref="BT68:BU68"/>
    <mergeCell ref="AX68:AY68"/>
    <mergeCell ref="AZ68:BA68"/>
    <mergeCell ref="BB68:BC68"/>
    <mergeCell ref="BD68:BE68"/>
    <mergeCell ref="BF68:BG68"/>
    <mergeCell ref="BH68:BI68"/>
    <mergeCell ref="AL68:AM68"/>
    <mergeCell ref="AN68:AO68"/>
    <mergeCell ref="AP68:AQ68"/>
    <mergeCell ref="AR68:AS68"/>
    <mergeCell ref="AT68:AU68"/>
    <mergeCell ref="AV68:AW68"/>
    <mergeCell ref="Z68:AA68"/>
    <mergeCell ref="AB68:AC68"/>
    <mergeCell ref="AD68:AE68"/>
    <mergeCell ref="AF68:AG68"/>
    <mergeCell ref="AH68:AI68"/>
    <mergeCell ref="AJ68:AK68"/>
    <mergeCell ref="N68:O68"/>
    <mergeCell ref="P68:Q68"/>
    <mergeCell ref="R68:S68"/>
    <mergeCell ref="T68:U68"/>
    <mergeCell ref="V68:W68"/>
    <mergeCell ref="X68:Y68"/>
    <mergeCell ref="B68:C68"/>
    <mergeCell ref="D68:E68"/>
    <mergeCell ref="F68:G68"/>
    <mergeCell ref="H68:I68"/>
    <mergeCell ref="J68:K68"/>
    <mergeCell ref="L68:M68"/>
    <mergeCell ref="DF67:DG67"/>
    <mergeCell ref="DH67:DI67"/>
    <mergeCell ref="DJ67:DK67"/>
    <mergeCell ref="DL67:DM67"/>
    <mergeCell ref="DN67:DO67"/>
    <mergeCell ref="BJ67:BK67"/>
    <mergeCell ref="BL67:BM67"/>
    <mergeCell ref="BN67:BO67"/>
    <mergeCell ref="BP67:BQ67"/>
    <mergeCell ref="BR67:BS67"/>
    <mergeCell ref="BT67:BU67"/>
    <mergeCell ref="AX67:AY67"/>
    <mergeCell ref="AZ67:BA67"/>
    <mergeCell ref="BB67:BC67"/>
    <mergeCell ref="BD67:BE67"/>
    <mergeCell ref="BF67:BG67"/>
    <mergeCell ref="BH67:BI67"/>
    <mergeCell ref="AL67:AM67"/>
    <mergeCell ref="AN67:AO67"/>
    <mergeCell ref="AP67:AQ67"/>
    <mergeCell ref="DP67:DQ67"/>
    <mergeCell ref="CT67:CU67"/>
    <mergeCell ref="CV67:CW67"/>
    <mergeCell ref="CX67:CY67"/>
    <mergeCell ref="CZ67:DA67"/>
    <mergeCell ref="DB67:DC67"/>
    <mergeCell ref="DD67:DE67"/>
    <mergeCell ref="CH67:CI67"/>
    <mergeCell ref="CJ67:CK67"/>
    <mergeCell ref="CL67:CM67"/>
    <mergeCell ref="CN67:CO67"/>
    <mergeCell ref="CP67:CQ67"/>
    <mergeCell ref="CR67:CS67"/>
    <mergeCell ref="BV67:BW67"/>
    <mergeCell ref="BX67:BY67"/>
    <mergeCell ref="BZ67:CA67"/>
    <mergeCell ref="CB67:CC67"/>
    <mergeCell ref="CD67:CE67"/>
    <mergeCell ref="CF67:CG67"/>
    <mergeCell ref="AR67:AS67"/>
    <mergeCell ref="AT67:AU67"/>
    <mergeCell ref="AV67:AW67"/>
    <mergeCell ref="Z67:AA67"/>
    <mergeCell ref="AB67:AC67"/>
    <mergeCell ref="AD67:AE67"/>
    <mergeCell ref="AF67:AG67"/>
    <mergeCell ref="AH67:AI67"/>
    <mergeCell ref="AJ67:AK67"/>
    <mergeCell ref="N67:O67"/>
    <mergeCell ref="P67:Q67"/>
    <mergeCell ref="R67:S67"/>
    <mergeCell ref="T67:U67"/>
    <mergeCell ref="V67:W67"/>
    <mergeCell ref="X67:Y67"/>
    <mergeCell ref="DL64:DM64"/>
    <mergeCell ref="DN64:DO64"/>
    <mergeCell ref="BD64:BE64"/>
    <mergeCell ref="BF64:BG64"/>
    <mergeCell ref="BH64:BI64"/>
    <mergeCell ref="BJ64:BK64"/>
    <mergeCell ref="BL64:BM64"/>
    <mergeCell ref="BN64:BO64"/>
    <mergeCell ref="AR64:AS64"/>
    <mergeCell ref="AT64:AU64"/>
    <mergeCell ref="AV64:AW64"/>
    <mergeCell ref="AX64:AY64"/>
    <mergeCell ref="AZ64:BA64"/>
    <mergeCell ref="BB64:BC64"/>
    <mergeCell ref="AF64:AG64"/>
    <mergeCell ref="AH64:AI64"/>
    <mergeCell ref="AJ64:AK64"/>
    <mergeCell ref="DP64:DQ64"/>
    <mergeCell ref="AN66:AO66"/>
    <mergeCell ref="B67:C67"/>
    <mergeCell ref="D67:E67"/>
    <mergeCell ref="F67:G67"/>
    <mergeCell ref="H67:I67"/>
    <mergeCell ref="J67:K67"/>
    <mergeCell ref="L67:M67"/>
    <mergeCell ref="CZ64:DA64"/>
    <mergeCell ref="DB64:DC64"/>
    <mergeCell ref="DD64:DE64"/>
    <mergeCell ref="DF64:DG64"/>
    <mergeCell ref="DH64:DI64"/>
    <mergeCell ref="DJ64:DK64"/>
    <mergeCell ref="CN64:CO64"/>
    <mergeCell ref="CP64:CQ64"/>
    <mergeCell ref="CR64:CS64"/>
    <mergeCell ref="CT64:CU64"/>
    <mergeCell ref="CV64:CW64"/>
    <mergeCell ref="CX64:CY64"/>
    <mergeCell ref="CB64:CC64"/>
    <mergeCell ref="CD64:CE64"/>
    <mergeCell ref="CF64:CG64"/>
    <mergeCell ref="CH64:CI64"/>
    <mergeCell ref="CJ64:CK64"/>
    <mergeCell ref="CL64:CM64"/>
    <mergeCell ref="BP64:BQ64"/>
    <mergeCell ref="BR64:BS64"/>
    <mergeCell ref="BT64:BU64"/>
    <mergeCell ref="BV64:BW64"/>
    <mergeCell ref="BX64:BY64"/>
    <mergeCell ref="BZ64:CA64"/>
    <mergeCell ref="AL64:AM64"/>
    <mergeCell ref="AN64:AO64"/>
    <mergeCell ref="AP64:AQ64"/>
    <mergeCell ref="T64:U64"/>
    <mergeCell ref="V64:W64"/>
    <mergeCell ref="X64:Y64"/>
    <mergeCell ref="Z64:AA64"/>
    <mergeCell ref="AB64:AC64"/>
    <mergeCell ref="AD64:AE64"/>
    <mergeCell ref="DP63:DQ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DD63:DE63"/>
    <mergeCell ref="DF63:DG63"/>
    <mergeCell ref="DH63:DI63"/>
    <mergeCell ref="DJ63:DK63"/>
    <mergeCell ref="DL63:DM63"/>
    <mergeCell ref="DN63:DO63"/>
    <mergeCell ref="CR63:CS63"/>
    <mergeCell ref="CT63:CU63"/>
    <mergeCell ref="CV63:CW63"/>
    <mergeCell ref="CX63:CY63"/>
    <mergeCell ref="CZ63:DA63"/>
    <mergeCell ref="DB63:DC63"/>
    <mergeCell ref="CF63:CG63"/>
    <mergeCell ref="CH63:CI63"/>
    <mergeCell ref="CJ63:CK63"/>
    <mergeCell ref="CL63:CM63"/>
    <mergeCell ref="CN63:CO63"/>
    <mergeCell ref="CP63:CQ63"/>
    <mergeCell ref="BT63:BU63"/>
    <mergeCell ref="BV63:BW63"/>
    <mergeCell ref="BX63:BY63"/>
    <mergeCell ref="BZ63:CA63"/>
    <mergeCell ref="CB63:CC63"/>
    <mergeCell ref="CD63:CE63"/>
    <mergeCell ref="BH63:BI63"/>
    <mergeCell ref="BJ63:BK63"/>
    <mergeCell ref="BL63:BM63"/>
    <mergeCell ref="BN63:BO63"/>
    <mergeCell ref="BP63:BQ63"/>
    <mergeCell ref="BR63:BS63"/>
    <mergeCell ref="AV63:AW63"/>
    <mergeCell ref="AX63:AY63"/>
    <mergeCell ref="AZ63:BA63"/>
    <mergeCell ref="BB63:BC63"/>
    <mergeCell ref="BD63:BE63"/>
    <mergeCell ref="BF63:BG63"/>
    <mergeCell ref="AJ63:AK63"/>
    <mergeCell ref="AL63:AM63"/>
    <mergeCell ref="AN63:AO63"/>
    <mergeCell ref="AP63:AQ63"/>
    <mergeCell ref="AR63:AS63"/>
    <mergeCell ref="AT63:AU63"/>
    <mergeCell ref="X63:Y63"/>
    <mergeCell ref="Z63:AA63"/>
    <mergeCell ref="AB63:AC63"/>
    <mergeCell ref="AD63:AE63"/>
    <mergeCell ref="AF63:AG63"/>
    <mergeCell ref="AH63:AI63"/>
    <mergeCell ref="L63:M63"/>
    <mergeCell ref="N63:O63"/>
    <mergeCell ref="P63:Q63"/>
    <mergeCell ref="R63:S63"/>
    <mergeCell ref="T63:U63"/>
    <mergeCell ref="V63:W63"/>
    <mergeCell ref="DH62:DI62"/>
    <mergeCell ref="DJ62:DK62"/>
    <mergeCell ref="DL62:DM62"/>
    <mergeCell ref="DN62:DO62"/>
    <mergeCell ref="DP62:DQ62"/>
    <mergeCell ref="B63:C63"/>
    <mergeCell ref="D63:E63"/>
    <mergeCell ref="F63:G63"/>
    <mergeCell ref="H63:I63"/>
    <mergeCell ref="J63:K63"/>
    <mergeCell ref="CV62:CW62"/>
    <mergeCell ref="CX62:CY62"/>
    <mergeCell ref="CZ62:DA62"/>
    <mergeCell ref="DB62:DC62"/>
    <mergeCell ref="DD62:DE62"/>
    <mergeCell ref="DF62:DG62"/>
    <mergeCell ref="CJ62:CK62"/>
    <mergeCell ref="CL62:CM62"/>
    <mergeCell ref="CN62:CO62"/>
    <mergeCell ref="CP62:CQ62"/>
    <mergeCell ref="CR62:CS62"/>
    <mergeCell ref="CT62:CU62"/>
    <mergeCell ref="BX62:BY62"/>
    <mergeCell ref="BZ62:CA62"/>
    <mergeCell ref="CB62:CC62"/>
    <mergeCell ref="CD62:CE62"/>
    <mergeCell ref="CF62:CG62"/>
    <mergeCell ref="CH62:CI62"/>
    <mergeCell ref="BL62:BM62"/>
    <mergeCell ref="BN62:BO62"/>
    <mergeCell ref="BP62:BQ62"/>
    <mergeCell ref="BR62:BS62"/>
    <mergeCell ref="BT62:BU62"/>
    <mergeCell ref="BV62:BW62"/>
    <mergeCell ref="AZ62:BA62"/>
    <mergeCell ref="BB62:BC62"/>
    <mergeCell ref="BD62:BE62"/>
    <mergeCell ref="BF62:BG62"/>
    <mergeCell ref="BH62:BI62"/>
    <mergeCell ref="BJ62:BK62"/>
    <mergeCell ref="AN62:AO62"/>
    <mergeCell ref="AP62:AQ62"/>
    <mergeCell ref="AR62:AS62"/>
    <mergeCell ref="AT62:AU62"/>
    <mergeCell ref="AV62:AW62"/>
    <mergeCell ref="AX62:AY62"/>
    <mergeCell ref="AB62:AC62"/>
    <mergeCell ref="AD62:AE62"/>
    <mergeCell ref="AF62:AG62"/>
    <mergeCell ref="AH62:AI62"/>
    <mergeCell ref="AJ62:AK62"/>
    <mergeCell ref="AL62:AM62"/>
    <mergeCell ref="P62:Q62"/>
    <mergeCell ref="R62:S62"/>
    <mergeCell ref="T62:U62"/>
    <mergeCell ref="V62:W62"/>
    <mergeCell ref="X62:Y62"/>
    <mergeCell ref="Z62:AA62"/>
    <mergeCell ref="DL61:DM61"/>
    <mergeCell ref="DN61:DO61"/>
    <mergeCell ref="DP61:DQ61"/>
    <mergeCell ref="B62:C62"/>
    <mergeCell ref="D62:E62"/>
    <mergeCell ref="F62:G62"/>
    <mergeCell ref="H62:I62"/>
    <mergeCell ref="J62:K62"/>
    <mergeCell ref="L62:M62"/>
    <mergeCell ref="N62:O62"/>
    <mergeCell ref="CZ61:DA61"/>
    <mergeCell ref="DB61:DC61"/>
    <mergeCell ref="DD61:DE61"/>
    <mergeCell ref="DF61:DG61"/>
    <mergeCell ref="DH61:DI61"/>
    <mergeCell ref="DJ61:DK61"/>
    <mergeCell ref="CN61:CO61"/>
    <mergeCell ref="CP61:CQ61"/>
    <mergeCell ref="CR61:CS61"/>
    <mergeCell ref="CT61:CU61"/>
    <mergeCell ref="CV61:CW61"/>
    <mergeCell ref="CX61:CY61"/>
    <mergeCell ref="CB61:CC61"/>
    <mergeCell ref="CD61:CE61"/>
    <mergeCell ref="CF61:CG61"/>
    <mergeCell ref="CH61:CI61"/>
    <mergeCell ref="CJ61:CK61"/>
    <mergeCell ref="CL61:CM61"/>
    <mergeCell ref="BP61:BQ61"/>
    <mergeCell ref="BR61:BS61"/>
    <mergeCell ref="BT61:BU61"/>
    <mergeCell ref="BV61:BW61"/>
    <mergeCell ref="BX61:BY61"/>
    <mergeCell ref="BZ61:CA61"/>
    <mergeCell ref="BD61:BE61"/>
    <mergeCell ref="BF61:BG61"/>
    <mergeCell ref="BH61:BI61"/>
    <mergeCell ref="BJ61:BK61"/>
    <mergeCell ref="BL61:BM61"/>
    <mergeCell ref="BN61:BO61"/>
    <mergeCell ref="AR61:AS61"/>
    <mergeCell ref="AT61:AU61"/>
    <mergeCell ref="AV61:AW61"/>
    <mergeCell ref="AX61:AY61"/>
    <mergeCell ref="AZ61:BA61"/>
    <mergeCell ref="BB61:BC61"/>
    <mergeCell ref="AF61:AG61"/>
    <mergeCell ref="AH61:AI61"/>
    <mergeCell ref="AJ61:AK61"/>
    <mergeCell ref="AL61:AM61"/>
    <mergeCell ref="AN61:AO61"/>
    <mergeCell ref="AP61:AQ61"/>
    <mergeCell ref="T61:U61"/>
    <mergeCell ref="V61:W61"/>
    <mergeCell ref="X61:Y61"/>
    <mergeCell ref="Z61:AA61"/>
    <mergeCell ref="AB61:AC61"/>
    <mergeCell ref="AD61:AE61"/>
    <mergeCell ref="DP60:DQ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DD60:DE60"/>
    <mergeCell ref="DF60:DG60"/>
    <mergeCell ref="DH60:DI60"/>
    <mergeCell ref="DJ60:DK60"/>
    <mergeCell ref="DL60:DM60"/>
    <mergeCell ref="DN60:DO60"/>
    <mergeCell ref="CR60:CS60"/>
    <mergeCell ref="CT60:CU60"/>
    <mergeCell ref="CV60:CW60"/>
    <mergeCell ref="CX60:CY60"/>
    <mergeCell ref="CZ60:DA60"/>
    <mergeCell ref="DB60:DC60"/>
    <mergeCell ref="CF60:CG60"/>
    <mergeCell ref="CH60:CI60"/>
    <mergeCell ref="CJ60:CK60"/>
    <mergeCell ref="CL60:CM60"/>
    <mergeCell ref="CN60:CO60"/>
    <mergeCell ref="CP60:CQ60"/>
    <mergeCell ref="BT60:BU60"/>
    <mergeCell ref="BV60:BW60"/>
    <mergeCell ref="BX60:BY60"/>
    <mergeCell ref="BZ60:CA60"/>
    <mergeCell ref="CB60:CC60"/>
    <mergeCell ref="CD60:CE60"/>
    <mergeCell ref="BH60:BI60"/>
    <mergeCell ref="BJ60:BK60"/>
    <mergeCell ref="BL60:BM60"/>
    <mergeCell ref="BN60:BO60"/>
    <mergeCell ref="BP60:BQ60"/>
    <mergeCell ref="BR60:BS60"/>
    <mergeCell ref="AV60:AW60"/>
    <mergeCell ref="AX60:AY60"/>
    <mergeCell ref="AZ60:BA60"/>
    <mergeCell ref="BB60:BC60"/>
    <mergeCell ref="BD60:BE60"/>
    <mergeCell ref="BF60:BG60"/>
    <mergeCell ref="AJ60:AK60"/>
    <mergeCell ref="AL60:AM60"/>
    <mergeCell ref="AN60:AO60"/>
    <mergeCell ref="AP60:AQ60"/>
    <mergeCell ref="AR60:AS60"/>
    <mergeCell ref="AT60:AU60"/>
    <mergeCell ref="X60:Y60"/>
    <mergeCell ref="Z60:AA60"/>
    <mergeCell ref="AB60:AC60"/>
    <mergeCell ref="AD60:AE60"/>
    <mergeCell ref="AF60:AG60"/>
    <mergeCell ref="AH60:AI60"/>
    <mergeCell ref="L60:M60"/>
    <mergeCell ref="N60:O60"/>
    <mergeCell ref="P60:Q60"/>
    <mergeCell ref="R60:S60"/>
    <mergeCell ref="T60:U60"/>
    <mergeCell ref="V60:W60"/>
    <mergeCell ref="DH59:DI59"/>
    <mergeCell ref="DJ59:DK59"/>
    <mergeCell ref="DL59:DM59"/>
    <mergeCell ref="DN59:DO59"/>
    <mergeCell ref="DP59:DQ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B60:C60"/>
    <mergeCell ref="D60:E60"/>
    <mergeCell ref="F60:G60"/>
    <mergeCell ref="H60:I60"/>
    <mergeCell ref="J60:K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Z59:BA59"/>
    <mergeCell ref="BB59:BC59"/>
    <mergeCell ref="BD59:BE59"/>
    <mergeCell ref="P59:Q59"/>
    <mergeCell ref="R59:S59"/>
    <mergeCell ref="T59:U59"/>
    <mergeCell ref="V59:W59"/>
    <mergeCell ref="X59:Y59"/>
    <mergeCell ref="Z59:AA59"/>
    <mergeCell ref="DL58:DM58"/>
    <mergeCell ref="DN58:DO58"/>
    <mergeCell ref="DP58:DQ58"/>
    <mergeCell ref="B59:C59"/>
    <mergeCell ref="D59:E59"/>
    <mergeCell ref="F59:G59"/>
    <mergeCell ref="H59:I59"/>
    <mergeCell ref="J59:K59"/>
    <mergeCell ref="L59:M59"/>
    <mergeCell ref="N59:O59"/>
    <mergeCell ref="CZ58:DA58"/>
    <mergeCell ref="DB58:DC58"/>
    <mergeCell ref="DD58:DE58"/>
    <mergeCell ref="DF58:DG58"/>
    <mergeCell ref="DH58:DI58"/>
    <mergeCell ref="DJ58:DK58"/>
    <mergeCell ref="CN58:CO58"/>
    <mergeCell ref="CP58:CQ58"/>
    <mergeCell ref="CR58:CS58"/>
    <mergeCell ref="CT58:CU58"/>
    <mergeCell ref="CV58:CW58"/>
    <mergeCell ref="CX58:CY58"/>
    <mergeCell ref="CB58:CC58"/>
    <mergeCell ref="CD58:CE58"/>
    <mergeCell ref="CF58:CG58"/>
    <mergeCell ref="CH58:CI58"/>
    <mergeCell ref="CJ58:CK58"/>
    <mergeCell ref="CL58:CM58"/>
    <mergeCell ref="BP58:BQ58"/>
    <mergeCell ref="BR58:BS58"/>
    <mergeCell ref="BT58:BU58"/>
    <mergeCell ref="BV58:BW58"/>
    <mergeCell ref="BX58:BY58"/>
    <mergeCell ref="BZ58:CA58"/>
    <mergeCell ref="BD58:BE58"/>
    <mergeCell ref="BF58:BG58"/>
    <mergeCell ref="BH58:BI58"/>
    <mergeCell ref="BJ58:BK58"/>
    <mergeCell ref="BL58:BM58"/>
    <mergeCell ref="BN58:BO58"/>
    <mergeCell ref="AR58:AS58"/>
    <mergeCell ref="AT58:AU58"/>
    <mergeCell ref="AV58:AW58"/>
    <mergeCell ref="AX58:AY58"/>
    <mergeCell ref="AZ58:BA58"/>
    <mergeCell ref="BB58:BC58"/>
    <mergeCell ref="AF58:AG58"/>
    <mergeCell ref="AH58:AI58"/>
    <mergeCell ref="AJ58:AK58"/>
    <mergeCell ref="AL58:AM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AN57:AO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DF55:DG55"/>
    <mergeCell ref="DH55:DI55"/>
    <mergeCell ref="DJ55:DK55"/>
    <mergeCell ref="DL55:DM55"/>
    <mergeCell ref="DN55:DO55"/>
    <mergeCell ref="DP55:DQ55"/>
    <mergeCell ref="CT55:CU55"/>
    <mergeCell ref="CV55:CW55"/>
    <mergeCell ref="CX55:CY55"/>
    <mergeCell ref="CZ55:DA55"/>
    <mergeCell ref="DB55:DC55"/>
    <mergeCell ref="DD55:DE55"/>
    <mergeCell ref="CH55:CI55"/>
    <mergeCell ref="CJ55:CK55"/>
    <mergeCell ref="CL55:CM55"/>
    <mergeCell ref="CN55:CO55"/>
    <mergeCell ref="CP55:CQ55"/>
    <mergeCell ref="CR55:CS55"/>
    <mergeCell ref="BV55:BW55"/>
    <mergeCell ref="BX55:BY55"/>
    <mergeCell ref="BZ55:CA55"/>
    <mergeCell ref="CB55:CC55"/>
    <mergeCell ref="CD55:CE55"/>
    <mergeCell ref="CF55:CG55"/>
    <mergeCell ref="BJ55:BK55"/>
    <mergeCell ref="BL55:BM55"/>
    <mergeCell ref="BN55:BO55"/>
    <mergeCell ref="BP55:BQ55"/>
    <mergeCell ref="BR55:BS55"/>
    <mergeCell ref="BT55:BU55"/>
    <mergeCell ref="AX55:AY55"/>
    <mergeCell ref="AZ55:BA55"/>
    <mergeCell ref="BB55:BC55"/>
    <mergeCell ref="BD55:BE55"/>
    <mergeCell ref="BF55:BG55"/>
    <mergeCell ref="BH55:BI55"/>
    <mergeCell ref="AL55:AM55"/>
    <mergeCell ref="AN55:AO55"/>
    <mergeCell ref="AP55:AQ55"/>
    <mergeCell ref="AR55:AS55"/>
    <mergeCell ref="AT55:AU55"/>
    <mergeCell ref="AV55:AW55"/>
    <mergeCell ref="Z55:AA55"/>
    <mergeCell ref="AB55:AC55"/>
    <mergeCell ref="AD55:AE55"/>
    <mergeCell ref="AF55:AG55"/>
    <mergeCell ref="AH55:AI55"/>
    <mergeCell ref="AJ55:AK55"/>
    <mergeCell ref="N55:O55"/>
    <mergeCell ref="P55:Q55"/>
    <mergeCell ref="R55:S55"/>
    <mergeCell ref="T55:U55"/>
    <mergeCell ref="V55:W55"/>
    <mergeCell ref="X55:Y55"/>
    <mergeCell ref="B55:C55"/>
    <mergeCell ref="D55:E55"/>
    <mergeCell ref="F55:G55"/>
    <mergeCell ref="H55:I55"/>
    <mergeCell ref="J55:K55"/>
    <mergeCell ref="L55:M55"/>
    <mergeCell ref="DF54:DG54"/>
    <mergeCell ref="DH54:DI54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B54:C54"/>
    <mergeCell ref="D54:E54"/>
    <mergeCell ref="F54:G54"/>
    <mergeCell ref="H54:I54"/>
    <mergeCell ref="J54:K54"/>
    <mergeCell ref="L54:M54"/>
    <mergeCell ref="DF53:DG53"/>
    <mergeCell ref="DH53:DI53"/>
    <mergeCell ref="DJ53:DK53"/>
    <mergeCell ref="DL53:DM53"/>
    <mergeCell ref="DN53:DO53"/>
    <mergeCell ref="BJ53:BK53"/>
    <mergeCell ref="BL53:BM53"/>
    <mergeCell ref="BN53:BO53"/>
    <mergeCell ref="BP53:BQ53"/>
    <mergeCell ref="BR53:BS53"/>
    <mergeCell ref="BT53:BU53"/>
    <mergeCell ref="AX53:AY53"/>
    <mergeCell ref="AZ53:BA53"/>
    <mergeCell ref="BB53:BC53"/>
    <mergeCell ref="BD53:BE53"/>
    <mergeCell ref="BF53:BG53"/>
    <mergeCell ref="BH53:BI53"/>
    <mergeCell ref="AL53:AM53"/>
    <mergeCell ref="AN53:AO53"/>
    <mergeCell ref="AP53:AQ53"/>
    <mergeCell ref="DP53:DQ53"/>
    <mergeCell ref="CT53:CU53"/>
    <mergeCell ref="CV53:CW53"/>
    <mergeCell ref="CX53:CY53"/>
    <mergeCell ref="CZ53:DA53"/>
    <mergeCell ref="DB53:DC53"/>
    <mergeCell ref="DD53:DE53"/>
    <mergeCell ref="CH53:CI53"/>
    <mergeCell ref="CJ53:CK53"/>
    <mergeCell ref="CL53:CM53"/>
    <mergeCell ref="CN53:CO53"/>
    <mergeCell ref="CP53:CQ53"/>
    <mergeCell ref="CR53:CS53"/>
    <mergeCell ref="BV53:BW53"/>
    <mergeCell ref="BX53:BY53"/>
    <mergeCell ref="BZ53:CA53"/>
    <mergeCell ref="CB53:CC53"/>
    <mergeCell ref="CD53:CE53"/>
    <mergeCell ref="CF53:CG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AJ53:AK53"/>
    <mergeCell ref="N53:O53"/>
    <mergeCell ref="P53:Q53"/>
    <mergeCell ref="R53:S53"/>
    <mergeCell ref="T53:U53"/>
    <mergeCell ref="V53:W53"/>
    <mergeCell ref="X53:Y53"/>
    <mergeCell ref="B53:C53"/>
    <mergeCell ref="D53:E53"/>
    <mergeCell ref="F53:G53"/>
    <mergeCell ref="H53:I53"/>
    <mergeCell ref="J53:K53"/>
    <mergeCell ref="L53:M53"/>
    <mergeCell ref="DF52:DG52"/>
    <mergeCell ref="DH52:DI52"/>
    <mergeCell ref="DJ52:DK52"/>
    <mergeCell ref="DL52:DM52"/>
    <mergeCell ref="DN52:DO52"/>
    <mergeCell ref="DP52:DQ52"/>
    <mergeCell ref="CT52:CU52"/>
    <mergeCell ref="CV52:CW52"/>
    <mergeCell ref="CX52:CY52"/>
    <mergeCell ref="CZ52:DA52"/>
    <mergeCell ref="DB52:DC52"/>
    <mergeCell ref="DD52:DE52"/>
    <mergeCell ref="CH52:CI52"/>
    <mergeCell ref="CJ52:CK52"/>
    <mergeCell ref="CL52:CM52"/>
    <mergeCell ref="CN52:CO52"/>
    <mergeCell ref="CP52:CQ52"/>
    <mergeCell ref="CR52:CS52"/>
    <mergeCell ref="BV52:BW52"/>
    <mergeCell ref="BX52:BY52"/>
    <mergeCell ref="BZ52:CA52"/>
    <mergeCell ref="CB52:CC52"/>
    <mergeCell ref="CD52:CE52"/>
    <mergeCell ref="CF52:CG52"/>
    <mergeCell ref="BJ52:BK52"/>
    <mergeCell ref="BL52:BM52"/>
    <mergeCell ref="BN52:BO52"/>
    <mergeCell ref="BP52:BQ52"/>
    <mergeCell ref="BR52:BS52"/>
    <mergeCell ref="BT52:BU52"/>
    <mergeCell ref="AX52:AY52"/>
    <mergeCell ref="AZ52:BA52"/>
    <mergeCell ref="BB52:BC52"/>
    <mergeCell ref="BD52:BE52"/>
    <mergeCell ref="BF52:BG52"/>
    <mergeCell ref="BH52:BI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B52:C52"/>
    <mergeCell ref="D52:E52"/>
    <mergeCell ref="F52:G52"/>
    <mergeCell ref="H52:I52"/>
    <mergeCell ref="J52:K52"/>
    <mergeCell ref="L52:M52"/>
    <mergeCell ref="DF51:DG51"/>
    <mergeCell ref="DH51:DI51"/>
    <mergeCell ref="DJ51:DK51"/>
    <mergeCell ref="DL51:DM51"/>
    <mergeCell ref="DN51:DO51"/>
    <mergeCell ref="DP51:DQ51"/>
    <mergeCell ref="CT51:CU51"/>
    <mergeCell ref="CV51:CW51"/>
    <mergeCell ref="CX51:CY51"/>
    <mergeCell ref="CZ51:DA51"/>
    <mergeCell ref="DB51:DC51"/>
    <mergeCell ref="DD51:DE51"/>
    <mergeCell ref="CH51:CI51"/>
    <mergeCell ref="CJ51:CK51"/>
    <mergeCell ref="CL51:CM51"/>
    <mergeCell ref="CN51:CO51"/>
    <mergeCell ref="CP51:CQ51"/>
    <mergeCell ref="CR51:CS51"/>
    <mergeCell ref="BV51:BW51"/>
    <mergeCell ref="BX51:BY51"/>
    <mergeCell ref="BZ51:CA51"/>
    <mergeCell ref="CB51:CC51"/>
    <mergeCell ref="CD51:CE51"/>
    <mergeCell ref="CF51:CG51"/>
    <mergeCell ref="BJ51:BK51"/>
    <mergeCell ref="BL51:BM51"/>
    <mergeCell ref="BN51:BO51"/>
    <mergeCell ref="BP51:BQ51"/>
    <mergeCell ref="BR51:BS51"/>
    <mergeCell ref="BT51:BU51"/>
    <mergeCell ref="AX51:AY51"/>
    <mergeCell ref="AZ51:BA51"/>
    <mergeCell ref="BB51:BC51"/>
    <mergeCell ref="BD51:BE51"/>
    <mergeCell ref="BF51:BG51"/>
    <mergeCell ref="BH51:BI51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AF51:AG51"/>
    <mergeCell ref="AH51:AI51"/>
    <mergeCell ref="AJ51:AK51"/>
    <mergeCell ref="N51:O51"/>
    <mergeCell ref="P51:Q51"/>
    <mergeCell ref="R51:S51"/>
    <mergeCell ref="T51:U51"/>
    <mergeCell ref="V51:W51"/>
    <mergeCell ref="X51:Y51"/>
    <mergeCell ref="B51:C51"/>
    <mergeCell ref="D51:E51"/>
    <mergeCell ref="F51:G51"/>
    <mergeCell ref="H51:I51"/>
    <mergeCell ref="J51:K51"/>
    <mergeCell ref="L51:M51"/>
    <mergeCell ref="DF50:DG50"/>
    <mergeCell ref="DH50:DI50"/>
    <mergeCell ref="DJ50:DK50"/>
    <mergeCell ref="DL50:DM50"/>
    <mergeCell ref="DN50:DO50"/>
    <mergeCell ref="BJ50:BK50"/>
    <mergeCell ref="BL50:BM50"/>
    <mergeCell ref="BN50:BO50"/>
    <mergeCell ref="BP50:BQ50"/>
    <mergeCell ref="BR50:BS50"/>
    <mergeCell ref="BT50:BU50"/>
    <mergeCell ref="AX50:AY50"/>
    <mergeCell ref="AZ50:BA50"/>
    <mergeCell ref="BB50:BC50"/>
    <mergeCell ref="BD50:BE50"/>
    <mergeCell ref="BF50:BG50"/>
    <mergeCell ref="BH50:BI50"/>
    <mergeCell ref="AL50:AM50"/>
    <mergeCell ref="AN50:AO50"/>
    <mergeCell ref="AP50:AQ50"/>
    <mergeCell ref="DP50:DQ50"/>
    <mergeCell ref="CT50:CU50"/>
    <mergeCell ref="CV50:CW50"/>
    <mergeCell ref="CX50:CY50"/>
    <mergeCell ref="CZ50:DA50"/>
    <mergeCell ref="DB50:DC50"/>
    <mergeCell ref="DD50:DE50"/>
    <mergeCell ref="CH50:CI50"/>
    <mergeCell ref="CJ50:CK50"/>
    <mergeCell ref="CL50:CM50"/>
    <mergeCell ref="CN50:CO50"/>
    <mergeCell ref="CP50:CQ50"/>
    <mergeCell ref="CR50:CS50"/>
    <mergeCell ref="BV50:BW50"/>
    <mergeCell ref="BX50:BY50"/>
    <mergeCell ref="BZ50:CA50"/>
    <mergeCell ref="CB50:CC50"/>
    <mergeCell ref="CD50:CE50"/>
    <mergeCell ref="CF50:CG50"/>
    <mergeCell ref="AR50:AS50"/>
    <mergeCell ref="AT50:AU50"/>
    <mergeCell ref="AV50:AW50"/>
    <mergeCell ref="Z50:AA50"/>
    <mergeCell ref="AB50:AC50"/>
    <mergeCell ref="AD50:AE50"/>
    <mergeCell ref="AF50:AG50"/>
    <mergeCell ref="AH50:AI50"/>
    <mergeCell ref="AJ50:AK50"/>
    <mergeCell ref="N50:O50"/>
    <mergeCell ref="P50:Q50"/>
    <mergeCell ref="R50:S50"/>
    <mergeCell ref="T50:U50"/>
    <mergeCell ref="V50:W50"/>
    <mergeCell ref="X50:Y50"/>
    <mergeCell ref="B50:C50"/>
    <mergeCell ref="D50:E50"/>
    <mergeCell ref="F50:G50"/>
    <mergeCell ref="H50:I50"/>
    <mergeCell ref="J50:K50"/>
    <mergeCell ref="L50:M50"/>
    <mergeCell ref="DF49:DG49"/>
    <mergeCell ref="DH49:DI49"/>
    <mergeCell ref="DJ49:DK49"/>
    <mergeCell ref="DL49:DM49"/>
    <mergeCell ref="DN49:DO49"/>
    <mergeCell ref="DP49:DQ49"/>
    <mergeCell ref="CT49:CU49"/>
    <mergeCell ref="CV49:CW49"/>
    <mergeCell ref="CX49:CY49"/>
    <mergeCell ref="CZ49:DA49"/>
    <mergeCell ref="DB49:DC49"/>
    <mergeCell ref="DD49:DE49"/>
    <mergeCell ref="CH49:CI49"/>
    <mergeCell ref="CJ49:CK49"/>
    <mergeCell ref="CL49:CM49"/>
    <mergeCell ref="CN49:CO49"/>
    <mergeCell ref="CP49:CQ49"/>
    <mergeCell ref="CR49:CS49"/>
    <mergeCell ref="BV49:BW49"/>
    <mergeCell ref="BX49:BY49"/>
    <mergeCell ref="BZ49:CA49"/>
    <mergeCell ref="CB49:CC49"/>
    <mergeCell ref="CD49:CE49"/>
    <mergeCell ref="CF49:CG49"/>
    <mergeCell ref="BJ49:BK49"/>
    <mergeCell ref="BL49:BM49"/>
    <mergeCell ref="BN49:BO49"/>
    <mergeCell ref="BP49:BQ49"/>
    <mergeCell ref="BR49:BS49"/>
    <mergeCell ref="BT49:BU49"/>
    <mergeCell ref="AX49:AY49"/>
    <mergeCell ref="AZ49:BA49"/>
    <mergeCell ref="BB49:BC49"/>
    <mergeCell ref="BD49:BE49"/>
    <mergeCell ref="BF49:BG49"/>
    <mergeCell ref="BH49:BI49"/>
    <mergeCell ref="AL49:AM49"/>
    <mergeCell ref="AN49:AO49"/>
    <mergeCell ref="AP49:AQ49"/>
    <mergeCell ref="AR49:AS49"/>
    <mergeCell ref="AT49:AU49"/>
    <mergeCell ref="AV49:AW49"/>
    <mergeCell ref="Z49:AA49"/>
    <mergeCell ref="AB49:AC49"/>
    <mergeCell ref="AD49:AE49"/>
    <mergeCell ref="AF49:AG49"/>
    <mergeCell ref="AH49:AI49"/>
    <mergeCell ref="AJ49:AK49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DF48:DG48"/>
    <mergeCell ref="DH48:DI48"/>
    <mergeCell ref="DJ48:DK48"/>
    <mergeCell ref="DL48:DM48"/>
    <mergeCell ref="DN48:DO48"/>
    <mergeCell ref="DP48:DQ48"/>
    <mergeCell ref="CT48:CU48"/>
    <mergeCell ref="CV48:CW48"/>
    <mergeCell ref="CX48:CY48"/>
    <mergeCell ref="CZ48:DA48"/>
    <mergeCell ref="DB48:DC48"/>
    <mergeCell ref="DD48:DE48"/>
    <mergeCell ref="CH48:CI48"/>
    <mergeCell ref="CJ48:CK48"/>
    <mergeCell ref="CL48:CM48"/>
    <mergeCell ref="CN48:CO48"/>
    <mergeCell ref="CP48:CQ48"/>
    <mergeCell ref="CR48:CS48"/>
    <mergeCell ref="BV48:BW48"/>
    <mergeCell ref="BX48:BY48"/>
    <mergeCell ref="BZ48:CA48"/>
    <mergeCell ref="CB48:CC48"/>
    <mergeCell ref="CD48:CE48"/>
    <mergeCell ref="CF48:CG48"/>
    <mergeCell ref="BJ48:BK48"/>
    <mergeCell ref="BL48:BM48"/>
    <mergeCell ref="BN48:BO48"/>
    <mergeCell ref="BP48:BQ48"/>
    <mergeCell ref="BR48:BS48"/>
    <mergeCell ref="BT48:BU48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J48:K48"/>
    <mergeCell ref="L48:M48"/>
    <mergeCell ref="DF47:DG47"/>
    <mergeCell ref="DH47:DI47"/>
    <mergeCell ref="DJ47:DK47"/>
    <mergeCell ref="DL47:DM47"/>
    <mergeCell ref="DN47:DO47"/>
    <mergeCell ref="BJ47:BK47"/>
    <mergeCell ref="BL47:BM47"/>
    <mergeCell ref="BN47:BO47"/>
    <mergeCell ref="BP47:BQ47"/>
    <mergeCell ref="BR47:BS47"/>
    <mergeCell ref="BT47:BU47"/>
    <mergeCell ref="AX47:AY47"/>
    <mergeCell ref="AZ47:BA47"/>
    <mergeCell ref="BB47:BC47"/>
    <mergeCell ref="BD47:BE47"/>
    <mergeCell ref="BF47:BG47"/>
    <mergeCell ref="BH47:BI47"/>
    <mergeCell ref="AL47:AM47"/>
    <mergeCell ref="AN47:AO47"/>
    <mergeCell ref="AP47:AQ47"/>
    <mergeCell ref="DP47:DQ47"/>
    <mergeCell ref="CT47:CU47"/>
    <mergeCell ref="CV47:CW47"/>
    <mergeCell ref="CX47:CY47"/>
    <mergeCell ref="CZ47:DA47"/>
    <mergeCell ref="DB47:DC47"/>
    <mergeCell ref="DD47:DE47"/>
    <mergeCell ref="CH47:CI47"/>
    <mergeCell ref="CJ47:CK47"/>
    <mergeCell ref="CL47:CM47"/>
    <mergeCell ref="CN47:CO47"/>
    <mergeCell ref="CP47:CQ47"/>
    <mergeCell ref="CR47:CS47"/>
    <mergeCell ref="BV47:BW47"/>
    <mergeCell ref="BX47:BY47"/>
    <mergeCell ref="BZ47:CA47"/>
    <mergeCell ref="CB47:CC47"/>
    <mergeCell ref="CD47:CE47"/>
    <mergeCell ref="CF47:CG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B47:C47"/>
    <mergeCell ref="D47:E47"/>
    <mergeCell ref="F47:G47"/>
    <mergeCell ref="H47:I47"/>
    <mergeCell ref="J47:K47"/>
    <mergeCell ref="L47:M47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B46:C46"/>
    <mergeCell ref="D46:E46"/>
    <mergeCell ref="F46:G46"/>
    <mergeCell ref="H46:I46"/>
    <mergeCell ref="J46:K46"/>
    <mergeCell ref="L46:M46"/>
    <mergeCell ref="DF45:DG45"/>
    <mergeCell ref="DH45:DI45"/>
    <mergeCell ref="DJ45:DK45"/>
    <mergeCell ref="DL45:DM45"/>
    <mergeCell ref="DN45:DO45"/>
    <mergeCell ref="DP45:DQ45"/>
    <mergeCell ref="CT45:CU45"/>
    <mergeCell ref="CV45:CW45"/>
    <mergeCell ref="CX45:CY45"/>
    <mergeCell ref="CZ45:DA45"/>
    <mergeCell ref="DB45:DC45"/>
    <mergeCell ref="DD45:DE45"/>
    <mergeCell ref="CH45:CI45"/>
    <mergeCell ref="CJ45:CK45"/>
    <mergeCell ref="CL45:CM45"/>
    <mergeCell ref="CN45:CO45"/>
    <mergeCell ref="CP45:CQ45"/>
    <mergeCell ref="CR45:CS45"/>
    <mergeCell ref="BV45:BW45"/>
    <mergeCell ref="BX45:BY45"/>
    <mergeCell ref="BZ45:CA45"/>
    <mergeCell ref="CB45:CC45"/>
    <mergeCell ref="CD45:CE45"/>
    <mergeCell ref="CF45:CG45"/>
    <mergeCell ref="BJ45:BK45"/>
    <mergeCell ref="BL45:BM45"/>
    <mergeCell ref="BN45:BO45"/>
    <mergeCell ref="BP45:BQ45"/>
    <mergeCell ref="BR45:BS45"/>
    <mergeCell ref="BT45:BU45"/>
    <mergeCell ref="AX45:AY45"/>
    <mergeCell ref="AZ45:BA45"/>
    <mergeCell ref="BB45:BC45"/>
    <mergeCell ref="BD45:BE45"/>
    <mergeCell ref="BF45:BG45"/>
    <mergeCell ref="BH45:BI45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B45:C45"/>
    <mergeCell ref="D45:E45"/>
    <mergeCell ref="F45:G45"/>
    <mergeCell ref="H45:I45"/>
    <mergeCell ref="J45:K45"/>
    <mergeCell ref="L45:M45"/>
    <mergeCell ref="DF44:DG44"/>
    <mergeCell ref="DH44:DI44"/>
    <mergeCell ref="DJ44:DK44"/>
    <mergeCell ref="DL44:DM44"/>
    <mergeCell ref="DN44:DO44"/>
    <mergeCell ref="BJ44:BK44"/>
    <mergeCell ref="BL44:BM44"/>
    <mergeCell ref="BN44:BO44"/>
    <mergeCell ref="BP44:BQ44"/>
    <mergeCell ref="BR44:BS44"/>
    <mergeCell ref="BT44:BU44"/>
    <mergeCell ref="AX44:AY44"/>
    <mergeCell ref="AZ44:BA44"/>
    <mergeCell ref="BB44:BC44"/>
    <mergeCell ref="BD44:BE44"/>
    <mergeCell ref="BF44:BG44"/>
    <mergeCell ref="BH44:BI44"/>
    <mergeCell ref="AL44:AM44"/>
    <mergeCell ref="AN44:AO44"/>
    <mergeCell ref="AP44:AQ44"/>
    <mergeCell ref="DP44:DQ44"/>
    <mergeCell ref="CT44:CU44"/>
    <mergeCell ref="CV44:CW44"/>
    <mergeCell ref="CX44:CY44"/>
    <mergeCell ref="CZ44:DA44"/>
    <mergeCell ref="DB44:DC44"/>
    <mergeCell ref="DD44:DE44"/>
    <mergeCell ref="CH44:CI44"/>
    <mergeCell ref="CJ44:CK44"/>
    <mergeCell ref="CL44:CM44"/>
    <mergeCell ref="CN44:CO44"/>
    <mergeCell ref="CP44:CQ44"/>
    <mergeCell ref="CR44:CS44"/>
    <mergeCell ref="BV44:BW44"/>
    <mergeCell ref="BX44:BY44"/>
    <mergeCell ref="BZ44:CA44"/>
    <mergeCell ref="CB44:CC44"/>
    <mergeCell ref="CD44:CE44"/>
    <mergeCell ref="CF44:CG44"/>
    <mergeCell ref="AR44:AS44"/>
    <mergeCell ref="AT44:AU44"/>
    <mergeCell ref="AV44:AW44"/>
    <mergeCell ref="Z44:AA44"/>
    <mergeCell ref="AB44:AC44"/>
    <mergeCell ref="AD44:AE44"/>
    <mergeCell ref="AF44:AG44"/>
    <mergeCell ref="AH44:AI44"/>
    <mergeCell ref="AJ44:AK44"/>
    <mergeCell ref="N44:O44"/>
    <mergeCell ref="P44:Q44"/>
    <mergeCell ref="R44:S44"/>
    <mergeCell ref="T44:U44"/>
    <mergeCell ref="V44:W44"/>
    <mergeCell ref="X44:Y44"/>
    <mergeCell ref="B44:C44"/>
    <mergeCell ref="D44:E44"/>
    <mergeCell ref="F44:G44"/>
    <mergeCell ref="H44:I44"/>
    <mergeCell ref="J44:K44"/>
    <mergeCell ref="L44:M44"/>
    <mergeCell ref="DF43:DG43"/>
    <mergeCell ref="DH43:DI43"/>
    <mergeCell ref="DJ43:DK43"/>
    <mergeCell ref="DL43:DM43"/>
    <mergeCell ref="DN43:DO43"/>
    <mergeCell ref="DP43:DQ43"/>
    <mergeCell ref="CT43:CU43"/>
    <mergeCell ref="CV43:CW43"/>
    <mergeCell ref="CX43:CY43"/>
    <mergeCell ref="CZ43:DA43"/>
    <mergeCell ref="DB43:DC43"/>
    <mergeCell ref="DD43:DE43"/>
    <mergeCell ref="CH43:CI43"/>
    <mergeCell ref="CJ43:CK43"/>
    <mergeCell ref="CL43:CM43"/>
    <mergeCell ref="CN43:CO43"/>
    <mergeCell ref="CP43:CQ43"/>
    <mergeCell ref="CR43:CS43"/>
    <mergeCell ref="BV43:BW43"/>
    <mergeCell ref="BX43:BY43"/>
    <mergeCell ref="BZ43:CA43"/>
    <mergeCell ref="CB43:CC43"/>
    <mergeCell ref="CD43:CE43"/>
    <mergeCell ref="CF43:CG43"/>
    <mergeCell ref="BJ43:BK43"/>
    <mergeCell ref="BL43:BM43"/>
    <mergeCell ref="BN43:BO43"/>
    <mergeCell ref="BP43:BQ43"/>
    <mergeCell ref="BR43:BS43"/>
    <mergeCell ref="BT43:BU43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B43:C43"/>
    <mergeCell ref="D43:E43"/>
    <mergeCell ref="F43:G43"/>
    <mergeCell ref="H43:I43"/>
    <mergeCell ref="J43:K43"/>
    <mergeCell ref="L43:M43"/>
    <mergeCell ref="DF42:DG42"/>
    <mergeCell ref="DH42:DI42"/>
    <mergeCell ref="DJ42:DK42"/>
    <mergeCell ref="DL42:DM42"/>
    <mergeCell ref="DN42:DO42"/>
    <mergeCell ref="DP42:DQ42"/>
    <mergeCell ref="CT42:CU42"/>
    <mergeCell ref="CV42:CW42"/>
    <mergeCell ref="CX42:CY42"/>
    <mergeCell ref="CZ42:DA42"/>
    <mergeCell ref="DB42:DC42"/>
    <mergeCell ref="DD42:DE42"/>
    <mergeCell ref="CH42:CI42"/>
    <mergeCell ref="CJ42:CK42"/>
    <mergeCell ref="CL42:CM42"/>
    <mergeCell ref="CN42:CO42"/>
    <mergeCell ref="CP42:CQ42"/>
    <mergeCell ref="CR42:CS42"/>
    <mergeCell ref="BV42:BW42"/>
    <mergeCell ref="BX42:BY42"/>
    <mergeCell ref="BZ42:CA42"/>
    <mergeCell ref="CB42:CC42"/>
    <mergeCell ref="CD42:CE42"/>
    <mergeCell ref="CF42:CG42"/>
    <mergeCell ref="BJ42:BK42"/>
    <mergeCell ref="BL42:BM42"/>
    <mergeCell ref="BN42:BO42"/>
    <mergeCell ref="BP42:BQ42"/>
    <mergeCell ref="BR42:BS42"/>
    <mergeCell ref="BT42:BU42"/>
    <mergeCell ref="AX42:AY42"/>
    <mergeCell ref="AZ42:BA42"/>
    <mergeCell ref="BB42:BC42"/>
    <mergeCell ref="BD42:BE42"/>
    <mergeCell ref="BF42:BG42"/>
    <mergeCell ref="BH42:BI42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42:C42"/>
    <mergeCell ref="D42:E42"/>
    <mergeCell ref="F42:G42"/>
    <mergeCell ref="H42:I42"/>
    <mergeCell ref="J42:K42"/>
    <mergeCell ref="L42:M42"/>
    <mergeCell ref="DH39:DI39"/>
    <mergeCell ref="DJ39:DK39"/>
    <mergeCell ref="DL39:DM39"/>
    <mergeCell ref="DN39:DO39"/>
    <mergeCell ref="DP39:DQ39"/>
    <mergeCell ref="AN41:AO41"/>
    <mergeCell ref="CV39:CW39"/>
    <mergeCell ref="CX39:CY39"/>
    <mergeCell ref="CZ39:DA39"/>
    <mergeCell ref="DB39:DC39"/>
    <mergeCell ref="DD39:DE39"/>
    <mergeCell ref="DF39:DG39"/>
    <mergeCell ref="CJ39:CK39"/>
    <mergeCell ref="CL39:CM39"/>
    <mergeCell ref="CN39:CO39"/>
    <mergeCell ref="CP39:CQ39"/>
    <mergeCell ref="CR39:CS39"/>
    <mergeCell ref="CT39:CU39"/>
    <mergeCell ref="BX39:BY39"/>
    <mergeCell ref="BZ39:CA39"/>
    <mergeCell ref="CB39:CC39"/>
    <mergeCell ref="CD39:CE39"/>
    <mergeCell ref="CF39:CG39"/>
    <mergeCell ref="CH39:CI39"/>
    <mergeCell ref="BL39:BM39"/>
    <mergeCell ref="BN39:BO39"/>
    <mergeCell ref="BP39:BQ39"/>
    <mergeCell ref="BR39:BS39"/>
    <mergeCell ref="BT39:BU39"/>
    <mergeCell ref="BV39:BW39"/>
    <mergeCell ref="AZ39:BA39"/>
    <mergeCell ref="BB39:BC39"/>
    <mergeCell ref="BD39:BE39"/>
    <mergeCell ref="BF39:BG39"/>
    <mergeCell ref="BH39:BI39"/>
    <mergeCell ref="BJ39:BK39"/>
    <mergeCell ref="AN39:AO39"/>
    <mergeCell ref="AP39:AQ39"/>
    <mergeCell ref="AR39:AS39"/>
    <mergeCell ref="AT39:AU39"/>
    <mergeCell ref="AV39:AW39"/>
    <mergeCell ref="AX39:AY39"/>
    <mergeCell ref="AB39:AC39"/>
    <mergeCell ref="AD39:AE39"/>
    <mergeCell ref="AF39:AG39"/>
    <mergeCell ref="AH39:AI39"/>
    <mergeCell ref="AJ39:AK39"/>
    <mergeCell ref="AL39:AM39"/>
    <mergeCell ref="P39:Q39"/>
    <mergeCell ref="R39:S39"/>
    <mergeCell ref="T39:U39"/>
    <mergeCell ref="V39:W39"/>
    <mergeCell ref="X39:Y39"/>
    <mergeCell ref="Z39:AA39"/>
    <mergeCell ref="DL38:DM38"/>
    <mergeCell ref="DN38:DO38"/>
    <mergeCell ref="DP38:DQ38"/>
    <mergeCell ref="B39:C39"/>
    <mergeCell ref="D39:E39"/>
    <mergeCell ref="F39:G39"/>
    <mergeCell ref="H39:I39"/>
    <mergeCell ref="J39:K39"/>
    <mergeCell ref="L39:M39"/>
    <mergeCell ref="N39:O39"/>
    <mergeCell ref="CZ38:DA38"/>
    <mergeCell ref="DB38:DC38"/>
    <mergeCell ref="DD38:DE38"/>
    <mergeCell ref="DF38:DG38"/>
    <mergeCell ref="DH38:DI38"/>
    <mergeCell ref="DJ38:DK38"/>
    <mergeCell ref="CN38:CO38"/>
    <mergeCell ref="CP38:CQ38"/>
    <mergeCell ref="CR38:CS38"/>
    <mergeCell ref="CT38:CU38"/>
    <mergeCell ref="CV38:CW38"/>
    <mergeCell ref="CX38:CY38"/>
    <mergeCell ref="CB38:CC38"/>
    <mergeCell ref="CD38:CE38"/>
    <mergeCell ref="CF38:CG38"/>
    <mergeCell ref="CH38:CI38"/>
    <mergeCell ref="CJ38:CK38"/>
    <mergeCell ref="CL38:CM38"/>
    <mergeCell ref="BP38:BQ38"/>
    <mergeCell ref="BR38:BS38"/>
    <mergeCell ref="BT38:BU38"/>
    <mergeCell ref="BV38:BW38"/>
    <mergeCell ref="BX38:BY38"/>
    <mergeCell ref="BZ38:CA38"/>
    <mergeCell ref="BD38:BE38"/>
    <mergeCell ref="BF38:BG38"/>
    <mergeCell ref="BH38:BI38"/>
    <mergeCell ref="BJ38:BK38"/>
    <mergeCell ref="BL38:BM38"/>
    <mergeCell ref="BN38:BO38"/>
    <mergeCell ref="AR38:AS38"/>
    <mergeCell ref="AT38:AU38"/>
    <mergeCell ref="AV38:AW38"/>
    <mergeCell ref="AX38:AY38"/>
    <mergeCell ref="AZ38:BA38"/>
    <mergeCell ref="BB38:BC38"/>
    <mergeCell ref="AF38:AG38"/>
    <mergeCell ref="AH38:AI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DP37:D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DD37:DE37"/>
    <mergeCell ref="DF37:DG37"/>
    <mergeCell ref="DH37:DI37"/>
    <mergeCell ref="DJ37:DK37"/>
    <mergeCell ref="DL37:DM37"/>
    <mergeCell ref="DN37:DO37"/>
    <mergeCell ref="CR37:CS37"/>
    <mergeCell ref="CT37:CU37"/>
    <mergeCell ref="CV37:CW37"/>
    <mergeCell ref="CX37:CY37"/>
    <mergeCell ref="CZ37:DA37"/>
    <mergeCell ref="DB37:DC37"/>
    <mergeCell ref="CF37:CG37"/>
    <mergeCell ref="CH37:CI37"/>
    <mergeCell ref="CJ37:CK37"/>
    <mergeCell ref="CL37:CM37"/>
    <mergeCell ref="CN37:CO37"/>
    <mergeCell ref="CP37:CQ37"/>
    <mergeCell ref="BT37:BU37"/>
    <mergeCell ref="BV37:BW37"/>
    <mergeCell ref="BX37:BY37"/>
    <mergeCell ref="BZ37:CA37"/>
    <mergeCell ref="CB37:CC37"/>
    <mergeCell ref="CD37:CE37"/>
    <mergeCell ref="BH37:BI37"/>
    <mergeCell ref="BJ37:BK37"/>
    <mergeCell ref="BL37:BM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DH36:DI36"/>
    <mergeCell ref="DJ36:DK36"/>
    <mergeCell ref="DL36:DM36"/>
    <mergeCell ref="DN36:DO36"/>
    <mergeCell ref="DP36:DQ36"/>
    <mergeCell ref="BF36:BG36"/>
    <mergeCell ref="BH36:BI36"/>
    <mergeCell ref="BJ36:BK36"/>
    <mergeCell ref="AN36:AO36"/>
    <mergeCell ref="AP36:AQ36"/>
    <mergeCell ref="AR36:AS36"/>
    <mergeCell ref="AT36:AU36"/>
    <mergeCell ref="AV36:AW36"/>
    <mergeCell ref="AX36:AY36"/>
    <mergeCell ref="AB36:AC36"/>
    <mergeCell ref="AD36:AE36"/>
    <mergeCell ref="AF36:AG36"/>
    <mergeCell ref="AH36:AI36"/>
    <mergeCell ref="AJ36:AK36"/>
    <mergeCell ref="AL36:AM36"/>
    <mergeCell ref="B37:C37"/>
    <mergeCell ref="D37:E37"/>
    <mergeCell ref="F37:G37"/>
    <mergeCell ref="H37:I37"/>
    <mergeCell ref="J37:K37"/>
    <mergeCell ref="CV36:CW36"/>
    <mergeCell ref="CX36:CY36"/>
    <mergeCell ref="CZ36:DA36"/>
    <mergeCell ref="DB36:DC36"/>
    <mergeCell ref="DD36:DE36"/>
    <mergeCell ref="DF36:DG36"/>
    <mergeCell ref="CJ36:CK36"/>
    <mergeCell ref="CL36:CM36"/>
    <mergeCell ref="CN36:CO36"/>
    <mergeCell ref="CP36:CQ36"/>
    <mergeCell ref="CR36:CS36"/>
    <mergeCell ref="CT36:CU36"/>
    <mergeCell ref="BX36:BY36"/>
    <mergeCell ref="BZ36:CA36"/>
    <mergeCell ref="CB36:CC36"/>
    <mergeCell ref="CD36:CE36"/>
    <mergeCell ref="CF36:CG36"/>
    <mergeCell ref="CH36:CI36"/>
    <mergeCell ref="BL36:BM36"/>
    <mergeCell ref="BN36:BO36"/>
    <mergeCell ref="BP36:BQ36"/>
    <mergeCell ref="BR36:BS36"/>
    <mergeCell ref="BT36:BU36"/>
    <mergeCell ref="BV36:BW36"/>
    <mergeCell ref="AZ36:BA36"/>
    <mergeCell ref="BB36:BC36"/>
    <mergeCell ref="BD36:BE36"/>
    <mergeCell ref="P36:Q36"/>
    <mergeCell ref="R36:S36"/>
    <mergeCell ref="T36:U36"/>
    <mergeCell ref="V36:W36"/>
    <mergeCell ref="X36:Y36"/>
    <mergeCell ref="Z36:AA36"/>
    <mergeCell ref="DL35:DM35"/>
    <mergeCell ref="DN35:DO35"/>
    <mergeCell ref="DP35:DQ35"/>
    <mergeCell ref="B36:C36"/>
    <mergeCell ref="D36:E36"/>
    <mergeCell ref="F36:G36"/>
    <mergeCell ref="H36:I36"/>
    <mergeCell ref="J36:K36"/>
    <mergeCell ref="L36:M36"/>
    <mergeCell ref="N36:O36"/>
    <mergeCell ref="CZ35:DA35"/>
    <mergeCell ref="DB35:DC35"/>
    <mergeCell ref="DD35:DE35"/>
    <mergeCell ref="DF35:DG35"/>
    <mergeCell ref="DH35:DI35"/>
    <mergeCell ref="DJ35:DK35"/>
    <mergeCell ref="CN35:CO35"/>
    <mergeCell ref="CP35:CQ35"/>
    <mergeCell ref="CR35:CS35"/>
    <mergeCell ref="CT35:CU35"/>
    <mergeCell ref="CV35:CW35"/>
    <mergeCell ref="CX35:CY35"/>
    <mergeCell ref="CB35:CC35"/>
    <mergeCell ref="CD35:CE35"/>
    <mergeCell ref="CF35:CG35"/>
    <mergeCell ref="CH35:CI35"/>
    <mergeCell ref="CJ35:CK35"/>
    <mergeCell ref="CL35:CM35"/>
    <mergeCell ref="BP35:BQ35"/>
    <mergeCell ref="BR35:BS35"/>
    <mergeCell ref="BT35:BU35"/>
    <mergeCell ref="BV35:BW35"/>
    <mergeCell ref="BX35:BY35"/>
    <mergeCell ref="BZ35:CA35"/>
    <mergeCell ref="BD35:BE35"/>
    <mergeCell ref="BF35:BG35"/>
    <mergeCell ref="BH35:BI35"/>
    <mergeCell ref="BJ35:BK35"/>
    <mergeCell ref="BL35:BM35"/>
    <mergeCell ref="BN35:BO35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DP34:DQ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DD34:DE34"/>
    <mergeCell ref="DF34:DG34"/>
    <mergeCell ref="DH34:DI34"/>
    <mergeCell ref="DJ34:DK34"/>
    <mergeCell ref="DL34:DM34"/>
    <mergeCell ref="DN34:DO34"/>
    <mergeCell ref="CR34:CS34"/>
    <mergeCell ref="CT34:CU34"/>
    <mergeCell ref="CV34:CW34"/>
    <mergeCell ref="CX34:CY34"/>
    <mergeCell ref="CZ34:DA34"/>
    <mergeCell ref="DB34:DC34"/>
    <mergeCell ref="CF34:CG34"/>
    <mergeCell ref="CH34:CI34"/>
    <mergeCell ref="CJ34:CK34"/>
    <mergeCell ref="CL34:CM34"/>
    <mergeCell ref="CN34:CO34"/>
    <mergeCell ref="CP34:CQ34"/>
    <mergeCell ref="BT34:BU34"/>
    <mergeCell ref="BV34:BW34"/>
    <mergeCell ref="BX34:BY34"/>
    <mergeCell ref="BZ34:CA34"/>
    <mergeCell ref="CB34:CC34"/>
    <mergeCell ref="CD34:CE34"/>
    <mergeCell ref="BH34:BI34"/>
    <mergeCell ref="BJ34:BK34"/>
    <mergeCell ref="BL34:BM34"/>
    <mergeCell ref="BN34:BO34"/>
    <mergeCell ref="BP34:BQ34"/>
    <mergeCell ref="BR34:BS34"/>
    <mergeCell ref="AV34:AW34"/>
    <mergeCell ref="AX34:AY34"/>
    <mergeCell ref="AZ34:BA34"/>
    <mergeCell ref="BB34:BC34"/>
    <mergeCell ref="BD34:BE34"/>
    <mergeCell ref="BF34:BG34"/>
    <mergeCell ref="AJ34:AK34"/>
    <mergeCell ref="AL34:AM34"/>
    <mergeCell ref="AN34:AO34"/>
    <mergeCell ref="AP34:AQ34"/>
    <mergeCell ref="AR34:AS34"/>
    <mergeCell ref="AT34:AU34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DH33:DI33"/>
    <mergeCell ref="DJ33:DK33"/>
    <mergeCell ref="DL33:DM33"/>
    <mergeCell ref="DN33:DO33"/>
    <mergeCell ref="DP33:DQ33"/>
    <mergeCell ref="B34:C34"/>
    <mergeCell ref="D34:E34"/>
    <mergeCell ref="F34:G34"/>
    <mergeCell ref="H34:I34"/>
    <mergeCell ref="J34:K34"/>
    <mergeCell ref="CV33:CW33"/>
    <mergeCell ref="CX33:CY33"/>
    <mergeCell ref="CZ33:DA33"/>
    <mergeCell ref="DB33:DC33"/>
    <mergeCell ref="DD33:DE33"/>
    <mergeCell ref="DF33:DG33"/>
    <mergeCell ref="CJ33:CK33"/>
    <mergeCell ref="CL33:CM33"/>
    <mergeCell ref="CN33:CO33"/>
    <mergeCell ref="CP33:CQ33"/>
    <mergeCell ref="CR33:CS33"/>
    <mergeCell ref="CT33:CU33"/>
    <mergeCell ref="BX33:BY33"/>
    <mergeCell ref="BZ33:CA33"/>
    <mergeCell ref="CB33:CC33"/>
    <mergeCell ref="CD33:CE33"/>
    <mergeCell ref="CF33:CG33"/>
    <mergeCell ref="CH33:CI33"/>
    <mergeCell ref="BL33:BM33"/>
    <mergeCell ref="BN33:BO33"/>
    <mergeCell ref="BP33:BQ33"/>
    <mergeCell ref="BR33:BS33"/>
    <mergeCell ref="BT33:BU33"/>
    <mergeCell ref="BV33:BW33"/>
    <mergeCell ref="AZ33:BA33"/>
    <mergeCell ref="BB33:BC33"/>
    <mergeCell ref="BD33:BE33"/>
    <mergeCell ref="BF33:BG33"/>
    <mergeCell ref="BH33:BI33"/>
    <mergeCell ref="BJ33:BK33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T33:U33"/>
    <mergeCell ref="V33:W33"/>
    <mergeCell ref="X33:Y33"/>
    <mergeCell ref="Z33:AA33"/>
    <mergeCell ref="DL32:DM32"/>
    <mergeCell ref="DN32:DO32"/>
    <mergeCell ref="DP32:DQ32"/>
    <mergeCell ref="B33:C33"/>
    <mergeCell ref="D33:E33"/>
    <mergeCell ref="F33:G33"/>
    <mergeCell ref="H33:I33"/>
    <mergeCell ref="J33:K33"/>
    <mergeCell ref="L33:M33"/>
    <mergeCell ref="N33:O33"/>
    <mergeCell ref="CZ32:DA32"/>
    <mergeCell ref="DB32:DC32"/>
    <mergeCell ref="DD32:DE32"/>
    <mergeCell ref="DF32:DG32"/>
    <mergeCell ref="DH32:DI32"/>
    <mergeCell ref="DJ32:DK32"/>
    <mergeCell ref="CN32:CO32"/>
    <mergeCell ref="CP32:CQ32"/>
    <mergeCell ref="CR32:CS32"/>
    <mergeCell ref="CT32:CU32"/>
    <mergeCell ref="CV32:CW32"/>
    <mergeCell ref="CX32:CY32"/>
    <mergeCell ref="CB32:CC32"/>
    <mergeCell ref="CD32:CE32"/>
    <mergeCell ref="CF32:CG32"/>
    <mergeCell ref="CH32:CI32"/>
    <mergeCell ref="CJ32:CK32"/>
    <mergeCell ref="CL32:CM32"/>
    <mergeCell ref="BP32:BQ32"/>
    <mergeCell ref="BR32:BS32"/>
    <mergeCell ref="BT32:BU32"/>
    <mergeCell ref="BV32:BW32"/>
    <mergeCell ref="BX32:BY32"/>
    <mergeCell ref="BZ32:CA32"/>
    <mergeCell ref="BD32:BE32"/>
    <mergeCell ref="BF32:BG32"/>
    <mergeCell ref="BH32:BI32"/>
    <mergeCell ref="BJ32:BK32"/>
    <mergeCell ref="BL32:BM32"/>
    <mergeCell ref="BN32:BO32"/>
    <mergeCell ref="AR32:AS32"/>
    <mergeCell ref="AT32:AU32"/>
    <mergeCell ref="AV32:AW32"/>
    <mergeCell ref="AX32:AY32"/>
    <mergeCell ref="AZ32:BA32"/>
    <mergeCell ref="BB32:BC32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DP31:DQ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DD31:DE31"/>
    <mergeCell ref="DF31:DG31"/>
    <mergeCell ref="DH31:DI31"/>
    <mergeCell ref="DJ31:DK31"/>
    <mergeCell ref="DL31:DM31"/>
    <mergeCell ref="DN31:DO31"/>
    <mergeCell ref="CR31:CS31"/>
    <mergeCell ref="CT31:CU31"/>
    <mergeCell ref="CV31:CW31"/>
    <mergeCell ref="CX31:CY31"/>
    <mergeCell ref="CZ31:DA31"/>
    <mergeCell ref="DB31:DC31"/>
    <mergeCell ref="CF31:CG31"/>
    <mergeCell ref="CH31:CI31"/>
    <mergeCell ref="CJ31:CK31"/>
    <mergeCell ref="CL31:CM31"/>
    <mergeCell ref="CN31:CO31"/>
    <mergeCell ref="CP31:CQ31"/>
    <mergeCell ref="BT31:BU31"/>
    <mergeCell ref="BV31:BW31"/>
    <mergeCell ref="BX31:BY31"/>
    <mergeCell ref="BZ31:CA31"/>
    <mergeCell ref="CB31:CC31"/>
    <mergeCell ref="CD31:CE31"/>
    <mergeCell ref="BH31:BI31"/>
    <mergeCell ref="BJ31:BK31"/>
    <mergeCell ref="BL31:BM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DH30:DI30"/>
    <mergeCell ref="DJ30:DK30"/>
    <mergeCell ref="DL30:DM30"/>
    <mergeCell ref="DN30:DO30"/>
    <mergeCell ref="DP30:DQ30"/>
    <mergeCell ref="BF30:BG30"/>
    <mergeCell ref="BH30:BI30"/>
    <mergeCell ref="BJ30:BK30"/>
    <mergeCell ref="AN30:AO30"/>
    <mergeCell ref="AP30:AQ30"/>
    <mergeCell ref="AR30:AS30"/>
    <mergeCell ref="AT30:AU30"/>
    <mergeCell ref="AV30:AW30"/>
    <mergeCell ref="AX30:AY30"/>
    <mergeCell ref="AB30:AC30"/>
    <mergeCell ref="AD30:AE30"/>
    <mergeCell ref="AF30:AG30"/>
    <mergeCell ref="AH30:AI30"/>
    <mergeCell ref="AJ30:AK30"/>
    <mergeCell ref="AL30:AM30"/>
    <mergeCell ref="B31:C31"/>
    <mergeCell ref="D31:E31"/>
    <mergeCell ref="F31:G31"/>
    <mergeCell ref="H31:I31"/>
    <mergeCell ref="J31:K31"/>
    <mergeCell ref="CV30:CW30"/>
    <mergeCell ref="CX30:CY30"/>
    <mergeCell ref="CZ30:DA30"/>
    <mergeCell ref="DB30:DC30"/>
    <mergeCell ref="DD30:DE30"/>
    <mergeCell ref="DF30:DG30"/>
    <mergeCell ref="CJ30:CK30"/>
    <mergeCell ref="CL30:CM30"/>
    <mergeCell ref="CN30:CO30"/>
    <mergeCell ref="CP30:CQ30"/>
    <mergeCell ref="CR30:CS30"/>
    <mergeCell ref="CT30:CU30"/>
    <mergeCell ref="BX30:BY30"/>
    <mergeCell ref="BZ30:CA30"/>
    <mergeCell ref="CB30:CC30"/>
    <mergeCell ref="CD30:CE30"/>
    <mergeCell ref="CF30:CG30"/>
    <mergeCell ref="CH30:CI30"/>
    <mergeCell ref="BL30:BM30"/>
    <mergeCell ref="BN30:BO30"/>
    <mergeCell ref="BP30:BQ30"/>
    <mergeCell ref="BR30:BS30"/>
    <mergeCell ref="BT30:BU30"/>
    <mergeCell ref="BV30:BW30"/>
    <mergeCell ref="AZ30:BA30"/>
    <mergeCell ref="BB30:BC30"/>
    <mergeCell ref="BD30:BE30"/>
    <mergeCell ref="P30:Q30"/>
    <mergeCell ref="R30:S30"/>
    <mergeCell ref="T30:U30"/>
    <mergeCell ref="V30:W30"/>
    <mergeCell ref="X30:Y30"/>
    <mergeCell ref="Z30:AA30"/>
    <mergeCell ref="DL29:DM29"/>
    <mergeCell ref="DN29:DO29"/>
    <mergeCell ref="DP29:DQ29"/>
    <mergeCell ref="B30:C30"/>
    <mergeCell ref="D30:E30"/>
    <mergeCell ref="F30:G30"/>
    <mergeCell ref="H30:I30"/>
    <mergeCell ref="J30:K30"/>
    <mergeCell ref="L30:M30"/>
    <mergeCell ref="N30:O30"/>
    <mergeCell ref="CZ29:DA29"/>
    <mergeCell ref="DB29:DC29"/>
    <mergeCell ref="DD29:DE29"/>
    <mergeCell ref="DF29:DG29"/>
    <mergeCell ref="DH29:DI29"/>
    <mergeCell ref="DJ29:DK29"/>
    <mergeCell ref="CN29:CO29"/>
    <mergeCell ref="CP29:CQ29"/>
    <mergeCell ref="CR29:CS29"/>
    <mergeCell ref="CT29:CU29"/>
    <mergeCell ref="CV29:CW29"/>
    <mergeCell ref="CX29:CY29"/>
    <mergeCell ref="CB29:CC29"/>
    <mergeCell ref="CD29:CE29"/>
    <mergeCell ref="CF29:CG29"/>
    <mergeCell ref="CH29:CI29"/>
    <mergeCell ref="CJ29:CK29"/>
    <mergeCell ref="CL29:CM29"/>
    <mergeCell ref="BP29:BQ29"/>
    <mergeCell ref="BR29:BS29"/>
    <mergeCell ref="BT29:BU29"/>
    <mergeCell ref="BV29:BW29"/>
    <mergeCell ref="BX29:BY29"/>
    <mergeCell ref="BZ29:CA29"/>
    <mergeCell ref="BD29:BE29"/>
    <mergeCell ref="BF29:BG29"/>
    <mergeCell ref="BH29:BI29"/>
    <mergeCell ref="BJ29:BK29"/>
    <mergeCell ref="BL29:BM29"/>
    <mergeCell ref="BN29:BO29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AB29:AC29"/>
    <mergeCell ref="AD29:AE29"/>
    <mergeCell ref="DP28:DQ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DD28:DE28"/>
    <mergeCell ref="DF28:DG28"/>
    <mergeCell ref="DH28:DI28"/>
    <mergeCell ref="DJ28:DK28"/>
    <mergeCell ref="DL28:DM28"/>
    <mergeCell ref="DN28:DO28"/>
    <mergeCell ref="CR28:CS28"/>
    <mergeCell ref="CT28:CU28"/>
    <mergeCell ref="CV28:CW28"/>
    <mergeCell ref="CX28:CY28"/>
    <mergeCell ref="CZ28:DA28"/>
    <mergeCell ref="DB28:DC28"/>
    <mergeCell ref="CF28:CG28"/>
    <mergeCell ref="CH28:CI28"/>
    <mergeCell ref="CJ28:CK28"/>
    <mergeCell ref="CL28:CM28"/>
    <mergeCell ref="CN28:CO28"/>
    <mergeCell ref="CP28:CQ28"/>
    <mergeCell ref="BT28:BU28"/>
    <mergeCell ref="BV28:BW28"/>
    <mergeCell ref="BX28:BY28"/>
    <mergeCell ref="BZ28:CA28"/>
    <mergeCell ref="CB28:CC28"/>
    <mergeCell ref="CD28:CE28"/>
    <mergeCell ref="BH28:BI28"/>
    <mergeCell ref="BJ28:BK28"/>
    <mergeCell ref="BL28:BM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DH27:DI27"/>
    <mergeCell ref="DJ27:DK27"/>
    <mergeCell ref="DL27:DM27"/>
    <mergeCell ref="DN27:DO27"/>
    <mergeCell ref="DP27:DQ27"/>
    <mergeCell ref="B28:C28"/>
    <mergeCell ref="D28:E28"/>
    <mergeCell ref="F28:G28"/>
    <mergeCell ref="H28:I28"/>
    <mergeCell ref="J28:K28"/>
    <mergeCell ref="CV27:CW27"/>
    <mergeCell ref="CX27:CY27"/>
    <mergeCell ref="CZ27:DA27"/>
    <mergeCell ref="DB27:DC27"/>
    <mergeCell ref="DD27:DE27"/>
    <mergeCell ref="DF27:DG27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X27:Y27"/>
    <mergeCell ref="Z27:AA27"/>
    <mergeCell ref="DL26:DM26"/>
    <mergeCell ref="DN26:DO26"/>
    <mergeCell ref="DP26:DQ26"/>
    <mergeCell ref="B27:C27"/>
    <mergeCell ref="D27:E27"/>
    <mergeCell ref="F27:G27"/>
    <mergeCell ref="H27:I27"/>
    <mergeCell ref="J27:K27"/>
    <mergeCell ref="L27:M27"/>
    <mergeCell ref="N27:O27"/>
    <mergeCell ref="CZ26:DA26"/>
    <mergeCell ref="DB26:DC26"/>
    <mergeCell ref="DD26:DE26"/>
    <mergeCell ref="DF26:DG26"/>
    <mergeCell ref="DH26:DI26"/>
    <mergeCell ref="DJ26:DK26"/>
    <mergeCell ref="CN26:CO26"/>
    <mergeCell ref="CP26:CQ26"/>
    <mergeCell ref="CR26:CS26"/>
    <mergeCell ref="CT26:CU26"/>
    <mergeCell ref="CV26:CW26"/>
    <mergeCell ref="CX26:CY26"/>
    <mergeCell ref="CB26:CC26"/>
    <mergeCell ref="CD26:CE26"/>
    <mergeCell ref="CF26:CG26"/>
    <mergeCell ref="CH26:CI26"/>
    <mergeCell ref="CJ26:CK26"/>
    <mergeCell ref="CL26:CM26"/>
    <mergeCell ref="BP26:BQ26"/>
    <mergeCell ref="BR26:BS26"/>
    <mergeCell ref="BT26:BU26"/>
    <mergeCell ref="BV26:BW26"/>
    <mergeCell ref="BX26:BY26"/>
    <mergeCell ref="BZ26:CA26"/>
    <mergeCell ref="BD26:BE26"/>
    <mergeCell ref="BF26:BG26"/>
    <mergeCell ref="BH26:BI26"/>
    <mergeCell ref="BJ26:BK26"/>
    <mergeCell ref="BL26:BM26"/>
    <mergeCell ref="BN26:BO26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AN25:AO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DF23:DG23"/>
    <mergeCell ref="DH23:DI23"/>
    <mergeCell ref="DJ23:DK23"/>
    <mergeCell ref="DL23:DM23"/>
    <mergeCell ref="DN23:DO23"/>
    <mergeCell ref="DP23:DQ23"/>
    <mergeCell ref="CT23:CU23"/>
    <mergeCell ref="CV23:CW23"/>
    <mergeCell ref="CX23:CY23"/>
    <mergeCell ref="CZ23:DA23"/>
    <mergeCell ref="DB23:DC23"/>
    <mergeCell ref="DD23:DE23"/>
    <mergeCell ref="CH23:CI23"/>
    <mergeCell ref="CJ23:CK23"/>
    <mergeCell ref="CL23:CM23"/>
    <mergeCell ref="CN23:CO23"/>
    <mergeCell ref="CP23:CQ23"/>
    <mergeCell ref="CR23:CS23"/>
    <mergeCell ref="BV23:BW23"/>
    <mergeCell ref="BX23:BY23"/>
    <mergeCell ref="BZ23:CA23"/>
    <mergeCell ref="CB23:CC23"/>
    <mergeCell ref="CD23:CE23"/>
    <mergeCell ref="CF23:CG23"/>
    <mergeCell ref="BJ23:BK23"/>
    <mergeCell ref="BL23:BM23"/>
    <mergeCell ref="BN23:BO23"/>
    <mergeCell ref="BP23:BQ23"/>
    <mergeCell ref="BR23:BS23"/>
    <mergeCell ref="BT23:BU23"/>
    <mergeCell ref="AX23:AY23"/>
    <mergeCell ref="AZ23:BA23"/>
    <mergeCell ref="BB23:BC23"/>
    <mergeCell ref="BD23:BE23"/>
    <mergeCell ref="BF23:BG23"/>
    <mergeCell ref="BH23:BI23"/>
    <mergeCell ref="AL23:AM23"/>
    <mergeCell ref="AN23:AO23"/>
    <mergeCell ref="AP23:AQ23"/>
    <mergeCell ref="AR23:AS23"/>
    <mergeCell ref="AT23:AU23"/>
    <mergeCell ref="AV23:AW23"/>
    <mergeCell ref="Z23:AA23"/>
    <mergeCell ref="AB23:AC23"/>
    <mergeCell ref="AD23:AE23"/>
    <mergeCell ref="AF23:AG23"/>
    <mergeCell ref="AH23:AI23"/>
    <mergeCell ref="AJ23:AK23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L23:M23"/>
    <mergeCell ref="DF22:DG22"/>
    <mergeCell ref="DH22:DI22"/>
    <mergeCell ref="DJ22:DK22"/>
    <mergeCell ref="DL22:DM22"/>
    <mergeCell ref="DN22:DO22"/>
    <mergeCell ref="DP22:DQ22"/>
    <mergeCell ref="CT22:CU22"/>
    <mergeCell ref="CV22:CW22"/>
    <mergeCell ref="CX22:CY22"/>
    <mergeCell ref="CZ22:DA22"/>
    <mergeCell ref="DB22:DC22"/>
    <mergeCell ref="DD22:DE22"/>
    <mergeCell ref="CH22:CI22"/>
    <mergeCell ref="CJ22:CK22"/>
    <mergeCell ref="CL22:CM22"/>
    <mergeCell ref="CN22:CO22"/>
    <mergeCell ref="CP22:CQ22"/>
    <mergeCell ref="CR22:CS22"/>
    <mergeCell ref="BV22:BW22"/>
    <mergeCell ref="BX22:BY22"/>
    <mergeCell ref="BZ22:CA22"/>
    <mergeCell ref="CB22:CC22"/>
    <mergeCell ref="CD22:CE22"/>
    <mergeCell ref="CF22:CG22"/>
    <mergeCell ref="BJ22:BK22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DF21:DG21"/>
    <mergeCell ref="DH21:DI21"/>
    <mergeCell ref="DJ21:DK21"/>
    <mergeCell ref="DL21:DM21"/>
    <mergeCell ref="DN21:DO21"/>
    <mergeCell ref="DP21:DQ21"/>
    <mergeCell ref="CT21:CU21"/>
    <mergeCell ref="CV21:CW21"/>
    <mergeCell ref="CX21:CY21"/>
    <mergeCell ref="CZ21:DA21"/>
    <mergeCell ref="DB21:DC21"/>
    <mergeCell ref="DD21:DE21"/>
    <mergeCell ref="CH21:CI21"/>
    <mergeCell ref="CJ21:CK21"/>
    <mergeCell ref="CL21:CM21"/>
    <mergeCell ref="CN21:CO21"/>
    <mergeCell ref="CP21:CQ21"/>
    <mergeCell ref="CR21:CS21"/>
    <mergeCell ref="BV21:BW21"/>
    <mergeCell ref="BX21:BY21"/>
    <mergeCell ref="BZ21:CA21"/>
    <mergeCell ref="CB21:CC21"/>
    <mergeCell ref="CD21:CE21"/>
    <mergeCell ref="CF21:CG21"/>
    <mergeCell ref="BJ21:BK21"/>
    <mergeCell ref="BL21:BM21"/>
    <mergeCell ref="BN21:BO21"/>
    <mergeCell ref="BP21:BQ21"/>
    <mergeCell ref="BR21:BS21"/>
    <mergeCell ref="BT21:BU21"/>
    <mergeCell ref="AX21:AY21"/>
    <mergeCell ref="AZ21:BA21"/>
    <mergeCell ref="BB21:BC21"/>
    <mergeCell ref="BD21:BE21"/>
    <mergeCell ref="BF21:BG21"/>
    <mergeCell ref="BH21:BI21"/>
    <mergeCell ref="AL21:AM21"/>
    <mergeCell ref="AN21:AO21"/>
    <mergeCell ref="AP21:AQ21"/>
    <mergeCell ref="AR21:AS21"/>
    <mergeCell ref="AT21:AU21"/>
    <mergeCell ref="AV21:AW21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DF20:DG20"/>
    <mergeCell ref="DH20:DI20"/>
    <mergeCell ref="DJ20:DK20"/>
    <mergeCell ref="DL20:DM20"/>
    <mergeCell ref="DN20:DO20"/>
    <mergeCell ref="BJ20:BK20"/>
    <mergeCell ref="BL20:BM20"/>
    <mergeCell ref="BN20:BO20"/>
    <mergeCell ref="BP20:BQ20"/>
    <mergeCell ref="BR20:BS20"/>
    <mergeCell ref="BT20:BU20"/>
    <mergeCell ref="AX20:AY20"/>
    <mergeCell ref="AZ20:BA20"/>
    <mergeCell ref="BB20:BC20"/>
    <mergeCell ref="BD20:BE20"/>
    <mergeCell ref="BF20:BG20"/>
    <mergeCell ref="BH20:BI20"/>
    <mergeCell ref="AL20:AM20"/>
    <mergeCell ref="AN20:AO20"/>
    <mergeCell ref="AP20:AQ20"/>
    <mergeCell ref="DP20:DQ20"/>
    <mergeCell ref="CT20:CU20"/>
    <mergeCell ref="CV20:CW20"/>
    <mergeCell ref="CX20:CY20"/>
    <mergeCell ref="CZ20:DA20"/>
    <mergeCell ref="DB20:DC20"/>
    <mergeCell ref="DD20:DE20"/>
    <mergeCell ref="CH20:CI20"/>
    <mergeCell ref="CJ20:CK20"/>
    <mergeCell ref="CL20:CM20"/>
    <mergeCell ref="CN20:CO20"/>
    <mergeCell ref="CP20:CQ20"/>
    <mergeCell ref="CR20:CS20"/>
    <mergeCell ref="BV20:BW20"/>
    <mergeCell ref="BX20:BY20"/>
    <mergeCell ref="BZ20:CA20"/>
    <mergeCell ref="CB20:CC20"/>
    <mergeCell ref="CD20:CE20"/>
    <mergeCell ref="CF20:CG20"/>
    <mergeCell ref="AR20:AS20"/>
    <mergeCell ref="AT20:AU20"/>
    <mergeCell ref="AV20:AW20"/>
    <mergeCell ref="Z20:AA20"/>
    <mergeCell ref="AB20:AC20"/>
    <mergeCell ref="AD20:AE20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DF19:DG19"/>
    <mergeCell ref="DH19:DI19"/>
    <mergeCell ref="DJ19:DK19"/>
    <mergeCell ref="DL19:DM19"/>
    <mergeCell ref="DN19:DO19"/>
    <mergeCell ref="DP19:DQ19"/>
    <mergeCell ref="CT19:CU19"/>
    <mergeCell ref="CV19:CW19"/>
    <mergeCell ref="CX19:CY19"/>
    <mergeCell ref="CZ19:DA19"/>
    <mergeCell ref="DB19:DC19"/>
    <mergeCell ref="DD19:DE19"/>
    <mergeCell ref="CH19:CI19"/>
    <mergeCell ref="CJ19:CK19"/>
    <mergeCell ref="CL19:CM19"/>
    <mergeCell ref="CN19:CO19"/>
    <mergeCell ref="CP19:CQ19"/>
    <mergeCell ref="CR19:CS19"/>
    <mergeCell ref="BV19:BW19"/>
    <mergeCell ref="BX19:BY19"/>
    <mergeCell ref="BZ19:CA19"/>
    <mergeCell ref="CB19:CC19"/>
    <mergeCell ref="CD19:CE19"/>
    <mergeCell ref="CF19:CG19"/>
    <mergeCell ref="BJ19:BK19"/>
    <mergeCell ref="BL19:BM19"/>
    <mergeCell ref="BN19:BO19"/>
    <mergeCell ref="BP19:BQ19"/>
    <mergeCell ref="BR19:BS19"/>
    <mergeCell ref="BT19:BU19"/>
    <mergeCell ref="AX19:AY19"/>
    <mergeCell ref="AZ19:BA19"/>
    <mergeCell ref="BB19:BC19"/>
    <mergeCell ref="BD19:BE19"/>
    <mergeCell ref="BF19:BG19"/>
    <mergeCell ref="BH19:BI19"/>
    <mergeCell ref="AL19:AM19"/>
    <mergeCell ref="AN19:AO19"/>
    <mergeCell ref="AP19:AQ19"/>
    <mergeCell ref="AR19:AS19"/>
    <mergeCell ref="AT19:AU19"/>
    <mergeCell ref="AV19:AW19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DF18:DG18"/>
    <mergeCell ref="DH18:DI18"/>
    <mergeCell ref="DJ18:DK18"/>
    <mergeCell ref="DL18:DM18"/>
    <mergeCell ref="DN18:DO18"/>
    <mergeCell ref="DP18:DQ18"/>
    <mergeCell ref="CT18:CU18"/>
    <mergeCell ref="CV18:CW18"/>
    <mergeCell ref="CX18:CY18"/>
    <mergeCell ref="CZ18:DA18"/>
    <mergeCell ref="DB18:DC18"/>
    <mergeCell ref="DD18:DE18"/>
    <mergeCell ref="CH18:CI18"/>
    <mergeCell ref="CJ18:CK18"/>
    <mergeCell ref="CL18:CM18"/>
    <mergeCell ref="CN18:CO18"/>
    <mergeCell ref="CP18:CQ18"/>
    <mergeCell ref="CR18:CS18"/>
    <mergeCell ref="BV18:BW18"/>
    <mergeCell ref="BX18:BY18"/>
    <mergeCell ref="BZ18:CA18"/>
    <mergeCell ref="CB18:CC18"/>
    <mergeCell ref="CD18:CE18"/>
    <mergeCell ref="CF18:CG18"/>
    <mergeCell ref="BJ18:BK18"/>
    <mergeCell ref="BL18:BM18"/>
    <mergeCell ref="BN18:BO18"/>
    <mergeCell ref="BP18:BQ18"/>
    <mergeCell ref="BR18:BS18"/>
    <mergeCell ref="BT18:BU18"/>
    <mergeCell ref="AX18:AY18"/>
    <mergeCell ref="AZ18:BA18"/>
    <mergeCell ref="BB18:BC18"/>
    <mergeCell ref="BD18:BE18"/>
    <mergeCell ref="BF18:BG18"/>
    <mergeCell ref="BH18:BI18"/>
    <mergeCell ref="AL18:AM18"/>
    <mergeCell ref="AN18:AO18"/>
    <mergeCell ref="AP18:AQ18"/>
    <mergeCell ref="AR18:AS18"/>
    <mergeCell ref="AT18:AU18"/>
    <mergeCell ref="AV18:AW18"/>
    <mergeCell ref="Z18:AA18"/>
    <mergeCell ref="AB18:AC18"/>
    <mergeCell ref="AD18:AE18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DF17:DG17"/>
    <mergeCell ref="DH17:DI17"/>
    <mergeCell ref="DJ17:DK17"/>
    <mergeCell ref="DL17:DM17"/>
    <mergeCell ref="DN17:DO17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DP17:DQ17"/>
    <mergeCell ref="CT17:CU17"/>
    <mergeCell ref="CV17:CW17"/>
    <mergeCell ref="CX17:CY17"/>
    <mergeCell ref="CZ17:DA17"/>
    <mergeCell ref="DB17:DC17"/>
    <mergeCell ref="DD17:DE17"/>
    <mergeCell ref="CH17:CI17"/>
    <mergeCell ref="CJ17:CK17"/>
    <mergeCell ref="CL17:CM17"/>
    <mergeCell ref="CN17:CO17"/>
    <mergeCell ref="CP17:CQ17"/>
    <mergeCell ref="CR17:CS17"/>
    <mergeCell ref="BV17:BW17"/>
    <mergeCell ref="BX17:BY17"/>
    <mergeCell ref="BZ17:CA17"/>
    <mergeCell ref="CB17:CC17"/>
    <mergeCell ref="CD17:CE17"/>
    <mergeCell ref="CF17:CG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DF16:DG16"/>
    <mergeCell ref="DH16:DI16"/>
    <mergeCell ref="DJ16:DK16"/>
    <mergeCell ref="DL16:DM16"/>
    <mergeCell ref="DN16:DO16"/>
    <mergeCell ref="DP16:DQ16"/>
    <mergeCell ref="CT16:CU16"/>
    <mergeCell ref="CV16:CW16"/>
    <mergeCell ref="CX16:CY16"/>
    <mergeCell ref="CZ16:DA16"/>
    <mergeCell ref="DB16:DC16"/>
    <mergeCell ref="DD16:DE16"/>
    <mergeCell ref="CH16:CI16"/>
    <mergeCell ref="CJ16:CK16"/>
    <mergeCell ref="CL16:CM16"/>
    <mergeCell ref="CN16:CO16"/>
    <mergeCell ref="CP16:CQ16"/>
    <mergeCell ref="CR16:CS16"/>
    <mergeCell ref="BV16:BW16"/>
    <mergeCell ref="BX16:BY16"/>
    <mergeCell ref="BZ16:CA16"/>
    <mergeCell ref="CB16:CC16"/>
    <mergeCell ref="CD16:CE16"/>
    <mergeCell ref="CF16:CG16"/>
    <mergeCell ref="BJ16:BK16"/>
    <mergeCell ref="BL16:BM16"/>
    <mergeCell ref="BN16:BO16"/>
    <mergeCell ref="BP16:BQ16"/>
    <mergeCell ref="BR16:BS16"/>
    <mergeCell ref="BT16:BU16"/>
    <mergeCell ref="AX16:AY16"/>
    <mergeCell ref="AZ16:BA16"/>
    <mergeCell ref="BB16:BC16"/>
    <mergeCell ref="BD16:BE16"/>
    <mergeCell ref="BF16:BG16"/>
    <mergeCell ref="BH16:BI16"/>
    <mergeCell ref="AL16:AM16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DF15:DG15"/>
    <mergeCell ref="DH15:DI15"/>
    <mergeCell ref="DJ15:DK15"/>
    <mergeCell ref="DL15:DM15"/>
    <mergeCell ref="DN15:DO15"/>
    <mergeCell ref="DP15:DQ15"/>
    <mergeCell ref="CT15:CU15"/>
    <mergeCell ref="CV15:CW15"/>
    <mergeCell ref="CX15:CY15"/>
    <mergeCell ref="CZ15:DA15"/>
    <mergeCell ref="DB15:DC15"/>
    <mergeCell ref="DD15:DE15"/>
    <mergeCell ref="CH15:CI15"/>
    <mergeCell ref="CJ15:CK15"/>
    <mergeCell ref="CL15:CM15"/>
    <mergeCell ref="CN15:CO15"/>
    <mergeCell ref="CP15:CQ15"/>
    <mergeCell ref="CR15:CS15"/>
    <mergeCell ref="BV15:BW15"/>
    <mergeCell ref="BX15:BY15"/>
    <mergeCell ref="BZ15:CA15"/>
    <mergeCell ref="CB15:CC15"/>
    <mergeCell ref="CD15:CE15"/>
    <mergeCell ref="CF15:CG15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AR15:AS15"/>
    <mergeCell ref="AT15:AU15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DF14:DG14"/>
    <mergeCell ref="DH14:DI14"/>
    <mergeCell ref="DJ14:DK14"/>
    <mergeCell ref="DL14:DM14"/>
    <mergeCell ref="DN14:DO14"/>
    <mergeCell ref="BJ14:BK14"/>
    <mergeCell ref="BL14:BM14"/>
    <mergeCell ref="BN14:BO14"/>
    <mergeCell ref="BP14:BQ14"/>
    <mergeCell ref="BR14:BS14"/>
    <mergeCell ref="BT14:BU14"/>
    <mergeCell ref="AX14:AY14"/>
    <mergeCell ref="AZ14:BA14"/>
    <mergeCell ref="BB14:BC14"/>
    <mergeCell ref="BD14:BE14"/>
    <mergeCell ref="BF14:BG14"/>
    <mergeCell ref="BH14:BI14"/>
    <mergeCell ref="AL14:AM14"/>
    <mergeCell ref="AN14:AO14"/>
    <mergeCell ref="AP14:AQ14"/>
    <mergeCell ref="DP14:DQ14"/>
    <mergeCell ref="CT14:CU14"/>
    <mergeCell ref="CV14:CW14"/>
    <mergeCell ref="CX14:CY14"/>
    <mergeCell ref="CZ14:DA14"/>
    <mergeCell ref="DB14:DC14"/>
    <mergeCell ref="DD14:DE14"/>
    <mergeCell ref="CH14:CI14"/>
    <mergeCell ref="CJ14:CK14"/>
    <mergeCell ref="CL14:CM14"/>
    <mergeCell ref="CN14:CO14"/>
    <mergeCell ref="CP14:CQ14"/>
    <mergeCell ref="CR14:CS14"/>
    <mergeCell ref="BV14:BW14"/>
    <mergeCell ref="BX14:BY14"/>
    <mergeCell ref="BZ14:CA14"/>
    <mergeCell ref="CB14:CC14"/>
    <mergeCell ref="CD14:CE14"/>
    <mergeCell ref="CF14:CG14"/>
    <mergeCell ref="AR14:AS14"/>
    <mergeCell ref="AT14:AU14"/>
    <mergeCell ref="AV14:AW14"/>
    <mergeCell ref="Z14:AA14"/>
    <mergeCell ref="AB14:AC14"/>
    <mergeCell ref="AD14:AE14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DF13:DG13"/>
    <mergeCell ref="DH13:DI13"/>
    <mergeCell ref="DJ13:DK13"/>
    <mergeCell ref="DL13:DM13"/>
    <mergeCell ref="DN13:DO13"/>
    <mergeCell ref="DP13:DQ13"/>
    <mergeCell ref="CT13:CU13"/>
    <mergeCell ref="CV13:CW13"/>
    <mergeCell ref="CX13:CY13"/>
    <mergeCell ref="CZ13:DA13"/>
    <mergeCell ref="DB13:DC13"/>
    <mergeCell ref="DD13:DE13"/>
    <mergeCell ref="CH13:CI13"/>
    <mergeCell ref="CJ13:CK13"/>
    <mergeCell ref="CL13:CM13"/>
    <mergeCell ref="CN13:CO13"/>
    <mergeCell ref="CP13:CQ13"/>
    <mergeCell ref="CR13:CS13"/>
    <mergeCell ref="BV13:BW13"/>
    <mergeCell ref="BX13:BY13"/>
    <mergeCell ref="BZ13:CA13"/>
    <mergeCell ref="CB13:CC13"/>
    <mergeCell ref="CD13:CE13"/>
    <mergeCell ref="CF13:CG13"/>
    <mergeCell ref="BJ13:BK13"/>
    <mergeCell ref="BL13:BM13"/>
    <mergeCell ref="BN13:BO13"/>
    <mergeCell ref="BP13:BQ13"/>
    <mergeCell ref="BR13:BS13"/>
    <mergeCell ref="BT13:BU13"/>
    <mergeCell ref="AX13:AY13"/>
    <mergeCell ref="AZ13:BA13"/>
    <mergeCell ref="BB13:BC13"/>
    <mergeCell ref="BD13:BE13"/>
    <mergeCell ref="BF13:BG13"/>
    <mergeCell ref="BH13:BI13"/>
    <mergeCell ref="AL13:AM13"/>
    <mergeCell ref="AN13:AO13"/>
    <mergeCell ref="AP13:AQ13"/>
    <mergeCell ref="AR13:AS13"/>
    <mergeCell ref="AT13:AU13"/>
    <mergeCell ref="AV13:AW13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DF12:DG12"/>
    <mergeCell ref="DH12:DI12"/>
    <mergeCell ref="DJ12:DK12"/>
    <mergeCell ref="DL12:DM12"/>
    <mergeCell ref="DN12:DO12"/>
    <mergeCell ref="DP12:DQ12"/>
    <mergeCell ref="CT12:CU12"/>
    <mergeCell ref="CV12:CW12"/>
    <mergeCell ref="CX12:CY12"/>
    <mergeCell ref="CZ12:DA12"/>
    <mergeCell ref="DB12:DC12"/>
    <mergeCell ref="DD12:DE12"/>
    <mergeCell ref="CH12:CI12"/>
    <mergeCell ref="CJ12:CK12"/>
    <mergeCell ref="CL12:CM12"/>
    <mergeCell ref="CN12:CO12"/>
    <mergeCell ref="CP12:CQ12"/>
    <mergeCell ref="CR12:CS12"/>
    <mergeCell ref="BV12:BW12"/>
    <mergeCell ref="BX12:BY12"/>
    <mergeCell ref="BZ12:CA12"/>
    <mergeCell ref="CB12:CC12"/>
    <mergeCell ref="CD12:CE12"/>
    <mergeCell ref="CF12:CG12"/>
    <mergeCell ref="BJ12:BK12"/>
    <mergeCell ref="BL12:BM12"/>
    <mergeCell ref="BN12:BO12"/>
    <mergeCell ref="BP12:BQ12"/>
    <mergeCell ref="BR12:BS12"/>
    <mergeCell ref="BT12:BU12"/>
    <mergeCell ref="AX12:AY12"/>
    <mergeCell ref="AZ12:BA12"/>
    <mergeCell ref="BB12:BC12"/>
    <mergeCell ref="BD12:BE12"/>
    <mergeCell ref="BF12:BG12"/>
    <mergeCell ref="BH12:BI12"/>
    <mergeCell ref="AL12:AM12"/>
    <mergeCell ref="AN12:AO12"/>
    <mergeCell ref="AP12:AQ12"/>
    <mergeCell ref="AR12:AS12"/>
    <mergeCell ref="AT12:AU12"/>
    <mergeCell ref="AV12:AW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DF11:DG11"/>
    <mergeCell ref="DH11:DI11"/>
    <mergeCell ref="DJ11:DK11"/>
    <mergeCell ref="DL11:DM11"/>
    <mergeCell ref="DN11:DO11"/>
    <mergeCell ref="BJ11:BK11"/>
    <mergeCell ref="BL11:BM11"/>
    <mergeCell ref="BN11:BO11"/>
    <mergeCell ref="BP11:BQ11"/>
    <mergeCell ref="BR11:BS11"/>
    <mergeCell ref="BT11:BU11"/>
    <mergeCell ref="AX11:AY11"/>
    <mergeCell ref="AZ11:BA11"/>
    <mergeCell ref="BB11:BC11"/>
    <mergeCell ref="BD11:BE11"/>
    <mergeCell ref="BF11:BG11"/>
    <mergeCell ref="BH11:BI11"/>
    <mergeCell ref="AL11:AM11"/>
    <mergeCell ref="AN11:AO11"/>
    <mergeCell ref="AP11:AQ11"/>
    <mergeCell ref="DP11:DQ11"/>
    <mergeCell ref="CT11:CU11"/>
    <mergeCell ref="CV11:CW11"/>
    <mergeCell ref="CX11:CY11"/>
    <mergeCell ref="CZ11:DA11"/>
    <mergeCell ref="DB11:DC11"/>
    <mergeCell ref="DD11:DE11"/>
    <mergeCell ref="CH11:CI11"/>
    <mergeCell ref="CJ11:CK11"/>
    <mergeCell ref="CL11:CM11"/>
    <mergeCell ref="CN11:CO11"/>
    <mergeCell ref="CP11:CQ11"/>
    <mergeCell ref="CR11:CS11"/>
    <mergeCell ref="BV11:BW11"/>
    <mergeCell ref="BX11:BY11"/>
    <mergeCell ref="BZ11:CA11"/>
    <mergeCell ref="CB11:CC11"/>
    <mergeCell ref="CD11:CE11"/>
    <mergeCell ref="CF11:CG11"/>
    <mergeCell ref="AR11:AS11"/>
    <mergeCell ref="AT11:AU11"/>
    <mergeCell ref="AV11:AW11"/>
    <mergeCell ref="Z11:AA11"/>
    <mergeCell ref="AB11:AC11"/>
    <mergeCell ref="AD11:AE11"/>
    <mergeCell ref="AF11:AG11"/>
    <mergeCell ref="AH11:AI11"/>
    <mergeCell ref="AJ11:AK11"/>
    <mergeCell ref="N11:O11"/>
    <mergeCell ref="P11:Q11"/>
    <mergeCell ref="R11:S11"/>
    <mergeCell ref="T11:U11"/>
    <mergeCell ref="V11:W11"/>
    <mergeCell ref="X11:Y11"/>
    <mergeCell ref="B11:C11"/>
    <mergeCell ref="D11:E11"/>
    <mergeCell ref="F11:G11"/>
    <mergeCell ref="H11:I11"/>
    <mergeCell ref="J11:K11"/>
    <mergeCell ref="L11:M11"/>
    <mergeCell ref="DH10:DI10"/>
    <mergeCell ref="DJ10:DK10"/>
    <mergeCell ref="DL10:DM10"/>
    <mergeCell ref="DN10:DO10"/>
    <mergeCell ref="DP10:DQ10"/>
    <mergeCell ref="CT10:CU10"/>
    <mergeCell ref="CV10:CW10"/>
    <mergeCell ref="CX10:CY10"/>
    <mergeCell ref="CZ10:DA10"/>
    <mergeCell ref="DB10:DC10"/>
    <mergeCell ref="DD10:DE10"/>
    <mergeCell ref="CH10:CI10"/>
    <mergeCell ref="CJ10:CK10"/>
    <mergeCell ref="CL10:CM10"/>
    <mergeCell ref="CN10:CO10"/>
    <mergeCell ref="CP10:CQ10"/>
    <mergeCell ref="CR10:CS10"/>
    <mergeCell ref="BZ10:CA10"/>
    <mergeCell ref="CB10:CC10"/>
    <mergeCell ref="CD10:CE10"/>
    <mergeCell ref="CF10:CG10"/>
    <mergeCell ref="BJ10:BK10"/>
    <mergeCell ref="BL10:BM10"/>
    <mergeCell ref="BN10:BO10"/>
    <mergeCell ref="BP10:BQ10"/>
    <mergeCell ref="BR10:BS10"/>
    <mergeCell ref="BT10:BU10"/>
    <mergeCell ref="AX10:AY10"/>
    <mergeCell ref="AZ10:BA10"/>
    <mergeCell ref="BB10:BC10"/>
    <mergeCell ref="BD10:BE10"/>
    <mergeCell ref="BF10:BG10"/>
    <mergeCell ref="BH10:BI10"/>
    <mergeCell ref="DF10:DG10"/>
    <mergeCell ref="B10:C10"/>
    <mergeCell ref="D10:E10"/>
    <mergeCell ref="F10:G10"/>
    <mergeCell ref="H10:I10"/>
    <mergeCell ref="J10:K10"/>
    <mergeCell ref="L10:M10"/>
    <mergeCell ref="A1:AW6"/>
    <mergeCell ref="A7:DQ7"/>
    <mergeCell ref="A8:Q8"/>
    <mergeCell ref="R8:BO8"/>
    <mergeCell ref="BP8:DQ8"/>
    <mergeCell ref="AN9:AO9"/>
    <mergeCell ref="AL10:AM10"/>
    <mergeCell ref="AN10:AO10"/>
    <mergeCell ref="AP10:AQ10"/>
    <mergeCell ref="AR10:AS10"/>
    <mergeCell ref="AT10:AU10"/>
    <mergeCell ref="AV10:AW10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BV10:BW10"/>
    <mergeCell ref="BX10:BY10"/>
  </mergeCells>
  <conditionalFormatting sqref="A101 DR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DQ54">
    <cfRule type="cellIs" dxfId="0" priority="2" operator="equal">
      <formula>"N/A"</formula>
    </cfRule>
  </conditionalFormatting>
  <printOptions horizontalCentered="1"/>
  <pageMargins left="0" right="0" top="0.19685039370078741" bottom="0.19685039370078741" header="0" footer="0"/>
  <pageSetup paperSize="9" scale="95" firstPageNumber="0" fitToHeight="3" orientation="portrait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64" max="1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66E14-9C4A-4CA7-BBC5-0D08FA7D3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093EEA-0CEF-4E60-BD61-0958DAE0E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2025-02-05T14:14:20Z</dcterms:created>
  <dcterms:modified xsi:type="dcterms:W3CDTF">2025-02-11T14:21:46Z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